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" sheetId="2" r:id="rId1"/>
  </sheets>
  <definedNames>
    <definedName name="_xlnm._FilterDatabase" localSheetId="0" hidden="1">Лист!$A$5:$J$55</definedName>
    <definedName name="_xlnm.Print_Titles" localSheetId="0">Лист!$4:$4</definedName>
  </definedName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20" i="2"/>
  <c r="E21" i="2"/>
  <c r="E22" i="2"/>
  <c r="E23" i="2"/>
  <c r="E24" i="2"/>
  <c r="E25" i="2"/>
  <c r="E26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7" i="2"/>
  <c r="E49" i="2"/>
  <c r="E50" i="2"/>
  <c r="E51" i="2"/>
  <c r="E53" i="2"/>
  <c r="E54" i="2"/>
  <c r="E5" i="2"/>
  <c r="G10" i="2" l="1"/>
  <c r="G11" i="2"/>
  <c r="G12" i="2"/>
  <c r="G13" i="2"/>
  <c r="G14" i="2"/>
  <c r="G15" i="2"/>
  <c r="G16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6" i="2"/>
  <c r="G37" i="2"/>
  <c r="G38" i="2"/>
  <c r="G39" i="2"/>
  <c r="G40" i="2"/>
  <c r="G41" i="2"/>
  <c r="G42" i="2"/>
  <c r="G43" i="2"/>
  <c r="G47" i="2"/>
  <c r="G48" i="2"/>
  <c r="G49" i="2"/>
  <c r="G51" i="2"/>
  <c r="G54" i="2"/>
  <c r="G7" i="2"/>
  <c r="G8" i="2"/>
  <c r="G9" i="2"/>
  <c r="G5" i="2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4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52" i="2"/>
  <c r="I54" i="2"/>
  <c r="I5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4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2" i="2"/>
  <c r="K54" i="2"/>
  <c r="K5" i="2"/>
  <c r="D53" i="2" l="1"/>
  <c r="F53" i="2"/>
  <c r="H53" i="2"/>
  <c r="J53" i="2"/>
  <c r="D49" i="2"/>
  <c r="F49" i="2"/>
  <c r="I49" i="2" s="1"/>
  <c r="H49" i="2"/>
  <c r="J49" i="2"/>
  <c r="D35" i="2"/>
  <c r="F35" i="2"/>
  <c r="H35" i="2"/>
  <c r="J35" i="2"/>
  <c r="C53" i="2"/>
  <c r="C49" i="2"/>
  <c r="K35" i="2" l="1"/>
  <c r="I35" i="2"/>
  <c r="G35" i="2"/>
  <c r="G53" i="2"/>
  <c r="K53" i="2"/>
  <c r="I53" i="2"/>
  <c r="F55" i="2"/>
  <c r="J55" i="2"/>
  <c r="D55" i="2"/>
  <c r="H55" i="2"/>
  <c r="K55" i="2" l="1"/>
  <c r="I55" i="2"/>
  <c r="G55" i="2"/>
  <c r="C35" i="2"/>
  <c r="C55" i="2" l="1"/>
  <c r="E55" i="2" s="1"/>
</calcChain>
</file>

<file path=xl/sharedStrings.xml><?xml version="1.0" encoding="utf-8"?>
<sst xmlns="http://schemas.openxmlformats.org/spreadsheetml/2006/main" count="114" uniqueCount="113">
  <si>
    <t/>
  </si>
  <si>
    <t>Наименование</t>
  </si>
  <si>
    <t>Целевая статья</t>
  </si>
  <si>
    <t>Государственная программа Калужской области "Развитие здравоохранения в Калужской области"</t>
  </si>
  <si>
    <t>01 0 00 00000</t>
  </si>
  <si>
    <t>Государственная программа Калужской области "Социальная поддержка граждан в Калужской области"</t>
  </si>
  <si>
    <t>03 0 00 00000</t>
  </si>
  <si>
    <t>Государственная программа Калужской области "Доступная среда в Калужской области"</t>
  </si>
  <si>
    <t>04 0 00 00000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</si>
  <si>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</si>
  <si>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05 0 00 00000</t>
  </si>
  <si>
    <t>Государственная программа Калужской области "Поддержка развития российского казачества на территории Калужской области"</t>
  </si>
  <si>
    <t>06 0 00 00000</t>
  </si>
  <si>
    <t>Государственная программа Калужской области "Развитие рынка труда в Калужской области"</t>
  </si>
  <si>
    <t>07 0 00 00000</t>
  </si>
  <si>
    <t>Государственная программа Калужской области "Безопасность жизнедеятельности на территории Калужской области"</t>
  </si>
  <si>
    <t>10 0 00 00000</t>
  </si>
  <si>
    <t>Государственная программа Калужской области "Развитие культуры в Калужской области"</t>
  </si>
  <si>
    <t>11 0 00 00000</t>
  </si>
  <si>
    <t>Государственная программа Калужской области "Охрана окружающей среды в Калужской области"</t>
  </si>
  <si>
    <t>12 0 00 00000</t>
  </si>
  <si>
    <t>Государственная программа Калужской области "Развитие физической культуры и спорта в Калужской области"</t>
  </si>
  <si>
    <t>13 0 00 00000</t>
  </si>
  <si>
    <t>Государственная программа Калужской области "Экономическое развитие в Калужской области"</t>
  </si>
  <si>
    <t>15 0 00 00000</t>
  </si>
  <si>
    <t>Государственная программа Калужской области "Развитие общего и дополнительного образования в Калужской области"</t>
  </si>
  <si>
    <t>16 0 00 00000</t>
  </si>
  <si>
    <t>17 0 00 00000</t>
  </si>
  <si>
    <t>Государственная программа Калужской области "Повышение эффективности реализации молодежной политики, развитие волонтерского движения, системы оздоровления и отдыха детей в Калужской области"</t>
  </si>
  <si>
    <t>18 0 00 00000</t>
  </si>
  <si>
    <t>Государственная программа Калужской области "Патриотическое воспитание населения Калужской области"</t>
  </si>
  <si>
    <t>22 0 00 00000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</si>
  <si>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</si>
  <si>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23 0 00 00000</t>
  </si>
  <si>
    <t>Государственная программа Калужской области "Развитие дорожного хозяйства Калужской области"</t>
  </si>
  <si>
    <t>24 0 00 00000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</si>
  <si>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</si>
  <si>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25 0 00 00000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</si>
  <si>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</si>
  <si>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28 0 00 00000</t>
  </si>
  <si>
    <t>Государственная программа Калужской области "Развитие лесного хозяйства в Калужской области"</t>
  </si>
  <si>
    <t>29 0 00 00000</t>
  </si>
  <si>
    <t>Государственная программа Калужской области "Энергосбережение и повышение энергоэффективности в Калужской области"</t>
  </si>
  <si>
    <t>30 0 00 00000</t>
  </si>
  <si>
    <t>Государственная программа Калужской области "Формирование современной городской среды в Калужской области"</t>
  </si>
  <si>
    <t>31 0 00 00000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</si>
  <si>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</si>
  <si>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33 0 00 00000</t>
  </si>
  <si>
    <t>Государственная программа "Управление земельно-имущественными ресурсами Калужской области"</t>
  </si>
  <si>
    <t>38 0 00 00000</t>
  </si>
  <si>
    <t>Государственная программа Калужской области "Развитие туризма в Калужской области"</t>
  </si>
  <si>
    <t>43 0 00 00000</t>
  </si>
  <si>
    <t>Государственная программа Калужской области "Развитие предпринимательства и инноваций в Калужской области"</t>
  </si>
  <si>
    <t>44 0 00 00000</t>
  </si>
  <si>
    <t>Государственная программа Калужской области "Семья и дети Калужской области"</t>
  </si>
  <si>
    <t>45 0 00 00000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</si>
  <si>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</si>
  <si>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47 0 00 00000</t>
  </si>
  <si>
    <t>Ведомственная целевая программа "Информационная и внутренняя политика Калужской области"</t>
  </si>
  <si>
    <t>50 0 00 00000</t>
  </si>
  <si>
    <t>Ведомственная целевая программа "Совершенствование системы управления общественными финансами Калужской области"</t>
  </si>
  <si>
    <t>51 0 00 00000</t>
  </si>
  <si>
    <t>Ведомственная целевая программа "Жизнь ради детей"</t>
  </si>
  <si>
    <t>52 0 00 00000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</si>
  <si>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</si>
  <si>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53 0 00 00000</t>
  </si>
  <si>
    <t>Ведомственная целевая программа "Развитие государственной гражданской службы Калужской области"</t>
  </si>
  <si>
    <t>54 0 00 00000</t>
  </si>
  <si>
    <t>Ведомственная целевая программа "Защита прав предпринимателей"</t>
  </si>
  <si>
    <t>55 0 00 00000</t>
  </si>
  <si>
    <t>Ведомственная целевая программа "Организационное обеспечение деятельности мировых судей Калужской области"</t>
  </si>
  <si>
    <t>56 0 00 00000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</si>
  <si>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</si>
  <si>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57 0 00 00000</t>
  </si>
  <si>
    <t>58 0 00 00000</t>
  </si>
  <si>
    <t>Ведомственная целевая программа "Развитие сельскохозяйственной потребительской кооперации в Калужской области"</t>
  </si>
  <si>
    <t>62 0 00 00000</t>
  </si>
  <si>
    <t>Ведомственная целевая программа "Предотвращение заноса и распространения вируса африканской чумы свиней на территории Калужской области"</t>
  </si>
  <si>
    <t>63 0 00 00000</t>
  </si>
  <si>
    <t>Ведомственная целевая программа "Создание 100 роботизированных молочных ферм в Калужской области"</t>
  </si>
  <si>
    <t>64 0 00 00000</t>
  </si>
  <si>
    <t>Ведомственная целевая программа "Развитие потребительской кооперации в Калужской области"</t>
  </si>
  <si>
    <t>68 0 00 00000</t>
  </si>
  <si>
    <t>Региональная программа Калужской области "Повышение уровня финансовой грамотности населения Калужской области на 2019 – 2023 годы"</t>
  </si>
  <si>
    <t>79 0 00 00000</t>
  </si>
  <si>
    <t>Ведомственная целевая программа "Развитие градостроительства Калужской области"</t>
  </si>
  <si>
    <t>Государственная программа Калужской области "Развитие профессионального образования и науки в Калужской области"</t>
  </si>
  <si>
    <t>Прогноз
на 2020 год</t>
  </si>
  <si>
    <t>Прогноз на 2021 год</t>
  </si>
  <si>
    <t>ИТОГО по государственным программам</t>
  </si>
  <si>
    <t>ИТОГО по другим программам</t>
  </si>
  <si>
    <t>ИТОГО по ведомственным целевым программам</t>
  </si>
  <si>
    <t>Программа модернизации здравоохранения Калужской области на 2011-2016 годы</t>
  </si>
  <si>
    <t>48 0 00 00000</t>
  </si>
  <si>
    <t>73 0 00 00000</t>
  </si>
  <si>
    <t>Прогноз
на 2019 год</t>
  </si>
  <si>
    <t>Ожидаемое исполнение за 2018 год</t>
  </si>
  <si>
    <t>Исполнение за 2017 год</t>
  </si>
  <si>
    <t>ВСЕГО РАСХОДОВ</t>
  </si>
  <si>
    <t>НЕПРОГРАММНЫЕ РАСХОДЫ</t>
  </si>
  <si>
    <t>Сведения о расходах областного бюджета по государственным, ведомственным целевым и другим программам на 2019 год и на плановый период 2020 и 2021 годов в сравнении с ожидаемым исполнением за 2018 год и отчетом за 2017 год</t>
  </si>
  <si>
    <t>(тыс. рублей)</t>
  </si>
  <si>
    <t>Темп роста 2019 года к 2018 году, %</t>
  </si>
  <si>
    <t>Темп роста 2020 года к 2019 году, %</t>
  </si>
  <si>
    <t>Темп роста 2021 года к 2020 году, %</t>
  </si>
  <si>
    <t>Темп роста 2018 года к 2017 году, %</t>
  </si>
  <si>
    <t>46 0 00 00000</t>
  </si>
  <si>
    <t>Государственная программа Калужской области "Молодежь Калужской области"*</t>
  </si>
  <si>
    <t>02 0 00 00000</t>
  </si>
  <si>
    <t xml:space="preserve">* Данные программы в связи с принятием новых государственных программ завершили свое действие с 1 января 2019 года </t>
  </si>
  <si>
    <t>**Расходы по территориальной программе обязательного медицинского страхования с 2019 года включены в состав государственной программы Калужской области "Развитие здравоохранения в Калужской области"</t>
  </si>
  <si>
    <t>Территориальная программа обязательного медицинского страхования **</t>
  </si>
  <si>
    <t>Государственная программа Калужской области "Развитие образования в Калужской области"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</si>
</sst>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10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1"/>
      <name val="Calibri"/>
      <family val="2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44" fontId="0" fillId="0" borderId="0">
      <alignment vertical="top" wrapText="1"/>
    </xf>
    <xf numFmtId="0" fontId="2" fillId="0" borderId="0"/>
  </cellStyleXfs>
  <cellXfs count="50">
    <xf numFmtId="44" fontId="0" fillId="0" borderId="0" xfId="0" applyNumberFormat="1" applyFont="1" applyFill="1" applyAlignment="1">
      <alignment vertical="top" wrapText="1"/>
    </xf>
    <xf numFmtId="0" fontId="1" fillId="0" borderId="1" xfId="0" applyNumberFormat="1" applyFont="1" applyFill="1" applyBorder="1" applyAlignment="1">
      <alignment horizontal="center" wrapText="1"/>
    </xf>
    <xf numFmtId="0" fontId="5" fillId="0" borderId="0" xfId="1" applyFont="1" applyFill="1" applyAlignment="1">
      <alignment horizontal="right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right" wrapText="1"/>
    </xf>
    <xf numFmtId="0" fontId="9" fillId="0" borderId="5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right" wrapText="1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1" fillId="0" borderId="9" xfId="0" applyNumberFormat="1" applyFont="1" applyFill="1" applyBorder="1" applyAlignment="1">
      <alignment wrapText="1"/>
    </xf>
    <xf numFmtId="164" fontId="9" fillId="0" borderId="13" xfId="0" applyNumberFormat="1" applyFont="1" applyFill="1" applyBorder="1" applyAlignment="1">
      <alignment horizontal="right" wrapText="1"/>
    </xf>
    <xf numFmtId="164" fontId="9" fillId="0" borderId="12" xfId="0" applyNumberFormat="1" applyFont="1" applyFill="1" applyBorder="1" applyAlignment="1">
      <alignment horizontal="right" wrapText="1"/>
    </xf>
    <xf numFmtId="164" fontId="9" fillId="0" borderId="16" xfId="0" applyNumberFormat="1" applyFont="1" applyFill="1" applyBorder="1" applyAlignment="1">
      <alignment horizontal="right" wrapText="1"/>
    </xf>
    <xf numFmtId="44" fontId="0" fillId="0" borderId="0" xfId="0" applyNumberFormat="1" applyFont="1" applyFill="1" applyAlignment="1">
      <alignment vertical="top" wrapText="1"/>
    </xf>
    <xf numFmtId="44" fontId="0" fillId="0" borderId="0" xfId="0" applyNumberFormat="1" applyFont="1" applyFill="1" applyAlignment="1">
      <alignment vertical="top" wrapText="1"/>
    </xf>
    <xf numFmtId="164" fontId="1" fillId="0" borderId="11" xfId="0" applyNumberFormat="1" applyFont="1" applyFill="1" applyBorder="1" applyAlignment="1">
      <alignment wrapText="1"/>
    </xf>
    <xf numFmtId="164" fontId="1" fillId="0" borderId="20" xfId="0" applyNumberFormat="1" applyFont="1" applyFill="1" applyBorder="1" applyAlignment="1">
      <alignment horizontal="right" wrapText="1"/>
    </xf>
    <xf numFmtId="164" fontId="1" fillId="0" borderId="18" xfId="0" applyNumberFormat="1" applyFont="1" applyFill="1" applyBorder="1" applyAlignment="1">
      <alignment horizontal="right" wrapText="1"/>
    </xf>
    <xf numFmtId="164" fontId="1" fillId="0" borderId="21" xfId="0" applyNumberFormat="1" applyFont="1" applyFill="1" applyBorder="1" applyAlignment="1">
      <alignment horizontal="right" wrapText="1"/>
    </xf>
    <xf numFmtId="164" fontId="8" fillId="0" borderId="23" xfId="0" applyNumberFormat="1" applyFont="1" applyFill="1" applyBorder="1" applyAlignment="1">
      <alignment horizontal="right" wrapText="1"/>
    </xf>
    <xf numFmtId="164" fontId="0" fillId="0" borderId="13" xfId="0" applyNumberFormat="1" applyFont="1" applyFill="1" applyBorder="1" applyAlignment="1">
      <alignment horizontal="right" wrapText="1"/>
    </xf>
    <xf numFmtId="164" fontId="0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164" fontId="1" fillId="0" borderId="12" xfId="0" applyNumberFormat="1" applyFont="1" applyFill="1" applyBorder="1" applyAlignment="1">
      <alignment horizontal="right" wrapText="1"/>
    </xf>
    <xf numFmtId="164" fontId="0" fillId="0" borderId="17" xfId="0" applyNumberFormat="1" applyFont="1" applyFill="1" applyBorder="1" applyAlignment="1">
      <alignment horizontal="right" wrapText="1"/>
    </xf>
    <xf numFmtId="164" fontId="1" fillId="0" borderId="9" xfId="0" applyNumberFormat="1" applyFont="1" applyFill="1" applyBorder="1" applyAlignment="1">
      <alignment horizontal="right" wrapText="1"/>
    </xf>
    <xf numFmtId="164" fontId="1" fillId="0" borderId="14" xfId="0" applyNumberFormat="1" applyFont="1" applyFill="1" applyBorder="1" applyAlignment="1">
      <alignment horizontal="right" wrapText="1"/>
    </xf>
    <xf numFmtId="164" fontId="1" fillId="0" borderId="17" xfId="0" applyNumberFormat="1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22" xfId="0" applyNumberFormat="1" applyFont="1" applyFill="1" applyBorder="1" applyAlignment="1">
      <alignment horizontal="right" wrapText="1"/>
    </xf>
    <xf numFmtId="164" fontId="8" fillId="0" borderId="15" xfId="0" applyNumberFormat="1" applyFont="1" applyFill="1" applyBorder="1" applyAlignment="1">
      <alignment horizontal="right" wrapText="1"/>
    </xf>
    <xf numFmtId="164" fontId="8" fillId="0" borderId="19" xfId="0" applyNumberFormat="1" applyFont="1" applyFill="1" applyBorder="1" applyAlignment="1">
      <alignment horizontal="right" wrapText="1"/>
    </xf>
    <xf numFmtId="164" fontId="1" fillId="0" borderId="13" xfId="0" applyNumberFormat="1" applyFont="1" applyFill="1" applyBorder="1" applyAlignment="1">
      <alignment horizontal="right" wrapText="1"/>
    </xf>
    <xf numFmtId="164" fontId="0" fillId="0" borderId="13" xfId="0" applyNumberFormat="1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164" fontId="8" fillId="0" borderId="7" xfId="0" applyNumberFormat="1" applyFont="1" applyFill="1" applyBorder="1" applyAlignment="1">
      <alignment wrapText="1"/>
    </xf>
    <xf numFmtId="0" fontId="3" fillId="0" borderId="0" xfId="1" applyFont="1" applyFill="1" applyAlignment="1">
      <alignment horizontal="justify" vertical="top" wrapText="1"/>
    </xf>
    <xf numFmtId="44" fontId="4" fillId="0" borderId="0" xfId="0" applyNumberFormat="1" applyFont="1" applyFill="1" applyAlignment="1">
      <alignment horizontal="center" vertical="center" wrapText="1"/>
    </xf>
    <xf numFmtId="44" fontId="0" fillId="0" borderId="0" xfId="0" applyNumberFormat="1" applyFont="1" applyFill="1" applyAlignment="1">
      <alignment vertical="top" wrapText="1"/>
    </xf>
    <xf numFmtId="44" fontId="9" fillId="0" borderId="0" xfId="0" applyNumberFormat="1" applyFont="1" applyFill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zoomScale="110" zoomScaleNormal="100" zoomScaleSheetLayoutView="110" workbookViewId="0">
      <selection activeCell="A7" sqref="A7"/>
    </sheetView>
  </sheetViews>
  <sheetFormatPr defaultRowHeight="12.75" x14ac:dyDescent="0.2"/>
  <cols>
    <col min="1" max="1" width="65.5" customWidth="1"/>
    <col min="2" max="2" width="18" customWidth="1"/>
    <col min="3" max="3" width="16.33203125" customWidth="1"/>
    <col min="4" max="4" width="16" customWidth="1"/>
    <col min="5" max="5" width="10.1640625" customWidth="1"/>
    <col min="6" max="6" width="15.33203125" customWidth="1"/>
    <col min="7" max="7" width="10.1640625" customWidth="1"/>
    <col min="8" max="8" width="16.33203125" customWidth="1"/>
    <col min="9" max="9" width="8.33203125" customWidth="1"/>
    <col min="10" max="10" width="16" customWidth="1"/>
    <col min="11" max="11" width="8.33203125" customWidth="1"/>
  </cols>
  <sheetData>
    <row r="1" spans="1:11" ht="11.25" customHeight="1" x14ac:dyDescent="0.2">
      <c r="C1" s="46"/>
      <c r="D1" s="46"/>
      <c r="E1" s="46"/>
      <c r="F1" s="46"/>
      <c r="G1" s="46"/>
      <c r="H1" s="46"/>
      <c r="I1" s="46"/>
      <c r="J1" s="46"/>
    </row>
    <row r="2" spans="1:11" ht="48" customHeight="1" x14ac:dyDescent="0.2">
      <c r="A2" s="47" t="s">
        <v>100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15.75" thickBot="1" x14ac:dyDescent="0.3">
      <c r="A3" t="s">
        <v>0</v>
      </c>
      <c r="J3" s="2" t="s">
        <v>101</v>
      </c>
    </row>
    <row r="4" spans="1:11" ht="60" customHeight="1" thickBot="1" x14ac:dyDescent="0.25">
      <c r="A4" s="3" t="s">
        <v>1</v>
      </c>
      <c r="B4" s="4" t="s">
        <v>2</v>
      </c>
      <c r="C4" s="5" t="s">
        <v>97</v>
      </c>
      <c r="D4" s="5" t="s">
        <v>96</v>
      </c>
      <c r="E4" s="5" t="s">
        <v>105</v>
      </c>
      <c r="F4" s="5" t="s">
        <v>95</v>
      </c>
      <c r="G4" s="5" t="s">
        <v>102</v>
      </c>
      <c r="H4" s="5" t="s">
        <v>87</v>
      </c>
      <c r="I4" s="6" t="s">
        <v>103</v>
      </c>
      <c r="J4" s="6" t="s">
        <v>88</v>
      </c>
      <c r="K4" s="6" t="s">
        <v>104</v>
      </c>
    </row>
    <row r="5" spans="1:11" ht="28.9" customHeight="1" x14ac:dyDescent="0.2">
      <c r="A5" s="9" t="s">
        <v>3</v>
      </c>
      <c r="B5" s="10" t="s">
        <v>4</v>
      </c>
      <c r="C5" s="43">
        <v>4126720</v>
      </c>
      <c r="D5" s="30">
        <v>5704388.4000000004</v>
      </c>
      <c r="E5" s="30">
        <f>D5/C5%</f>
        <v>138.2305656792804</v>
      </c>
      <c r="F5" s="30">
        <v>7454323.5</v>
      </c>
      <c r="G5" s="30">
        <f>F5/D5%</f>
        <v>130.67699773037893</v>
      </c>
      <c r="H5" s="20">
        <v>7596119.0999999996</v>
      </c>
      <c r="I5" s="20">
        <f>H5/F5%</f>
        <v>101.90219273418975</v>
      </c>
      <c r="J5" s="22">
        <v>7752612.0999999996</v>
      </c>
      <c r="K5" s="34">
        <f>J5/H5%</f>
        <v>102.0601704362429</v>
      </c>
    </row>
    <row r="6" spans="1:11" s="23" customFormat="1" ht="28.9" customHeight="1" x14ac:dyDescent="0.2">
      <c r="A6" s="9" t="s">
        <v>112</v>
      </c>
      <c r="B6" s="10" t="s">
        <v>108</v>
      </c>
      <c r="C6" s="43">
        <v>9766893.6999999993</v>
      </c>
      <c r="D6" s="30">
        <v>12558015.6</v>
      </c>
      <c r="E6" s="30">
        <f t="shared" ref="E6:E54" si="0">D6/C6%</f>
        <v>128.57737562967438</v>
      </c>
      <c r="F6" s="30">
        <v>0</v>
      </c>
      <c r="G6" s="30">
        <v>0</v>
      </c>
      <c r="H6" s="20">
        <v>0</v>
      </c>
      <c r="I6" s="20">
        <v>0</v>
      </c>
      <c r="J6" s="22">
        <v>0</v>
      </c>
      <c r="K6" s="34">
        <v>0</v>
      </c>
    </row>
    <row r="7" spans="1:11" ht="28.9" customHeight="1" x14ac:dyDescent="0.2">
      <c r="A7" s="9" t="s">
        <v>5</v>
      </c>
      <c r="B7" s="10" t="s">
        <v>6</v>
      </c>
      <c r="C7" s="44">
        <v>5411352.2999999998</v>
      </c>
      <c r="D7" s="31">
        <v>6264699.2000000002</v>
      </c>
      <c r="E7" s="30">
        <f t="shared" si="0"/>
        <v>115.76956835724778</v>
      </c>
      <c r="F7" s="31">
        <v>6216729</v>
      </c>
      <c r="G7" s="30">
        <f t="shared" ref="G7:G55" si="1">F7/D7%</f>
        <v>99.234277680882116</v>
      </c>
      <c r="H7" s="16">
        <v>6309162.2999999998</v>
      </c>
      <c r="I7" s="20">
        <f t="shared" ref="I7:I55" si="2">H7/F7%</f>
        <v>101.48684782624431</v>
      </c>
      <c r="J7" s="21">
        <v>6361709.9000000004</v>
      </c>
      <c r="K7" s="34">
        <f t="shared" ref="K7:K55" si="3">J7/H7%</f>
        <v>100.83287760722213</v>
      </c>
    </row>
    <row r="8" spans="1:11" ht="28.5" customHeight="1" x14ac:dyDescent="0.2">
      <c r="A8" s="9" t="s">
        <v>7</v>
      </c>
      <c r="B8" s="10" t="s">
        <v>8</v>
      </c>
      <c r="C8" s="44">
        <v>33778.400000000001</v>
      </c>
      <c r="D8" s="31">
        <v>26458.3</v>
      </c>
      <c r="E8" s="30">
        <f t="shared" si="0"/>
        <v>78.329050517490472</v>
      </c>
      <c r="F8" s="31">
        <v>182289.9</v>
      </c>
      <c r="G8" s="30">
        <f t="shared" si="1"/>
        <v>688.970568781819</v>
      </c>
      <c r="H8" s="16">
        <v>162163</v>
      </c>
      <c r="I8" s="20">
        <f t="shared" si="2"/>
        <v>88.95885070977603</v>
      </c>
      <c r="J8" s="21">
        <v>162163</v>
      </c>
      <c r="K8" s="34">
        <f t="shared" si="3"/>
        <v>100</v>
      </c>
    </row>
    <row r="9" spans="1:11" ht="41.25" customHeight="1" x14ac:dyDescent="0.2">
      <c r="A9" s="9" t="s">
        <v>9</v>
      </c>
      <c r="B9" s="10" t="s">
        <v>10</v>
      </c>
      <c r="C9" s="44">
        <v>4365497.9000000004</v>
      </c>
      <c r="D9" s="31">
        <v>2721293.4</v>
      </c>
      <c r="E9" s="30">
        <f t="shared" si="0"/>
        <v>62.336380920032042</v>
      </c>
      <c r="F9" s="31">
        <v>2050119.5</v>
      </c>
      <c r="G9" s="30">
        <f t="shared" si="1"/>
        <v>75.336216962125448</v>
      </c>
      <c r="H9" s="16">
        <v>1590726.7</v>
      </c>
      <c r="I9" s="20">
        <f t="shared" si="2"/>
        <v>77.591901350140802</v>
      </c>
      <c r="J9" s="21">
        <v>1590726.7</v>
      </c>
      <c r="K9" s="34">
        <f t="shared" si="3"/>
        <v>100</v>
      </c>
    </row>
    <row r="10" spans="1:11" ht="28.9" customHeight="1" x14ac:dyDescent="0.2">
      <c r="A10" s="9" t="s">
        <v>11</v>
      </c>
      <c r="B10" s="10" t="s">
        <v>12</v>
      </c>
      <c r="C10" s="44">
        <v>500</v>
      </c>
      <c r="D10" s="31">
        <v>500</v>
      </c>
      <c r="E10" s="30">
        <f t="shared" si="0"/>
        <v>100</v>
      </c>
      <c r="F10" s="31">
        <v>500</v>
      </c>
      <c r="G10" s="30">
        <f t="shared" si="1"/>
        <v>100</v>
      </c>
      <c r="H10" s="16">
        <v>500</v>
      </c>
      <c r="I10" s="20">
        <f t="shared" si="2"/>
        <v>100</v>
      </c>
      <c r="J10" s="21">
        <v>500</v>
      </c>
      <c r="K10" s="34">
        <f t="shared" si="3"/>
        <v>100</v>
      </c>
    </row>
    <row r="11" spans="1:11" ht="28.5" customHeight="1" x14ac:dyDescent="0.2">
      <c r="A11" s="9" t="s">
        <v>13</v>
      </c>
      <c r="B11" s="10" t="s">
        <v>14</v>
      </c>
      <c r="C11" s="44">
        <v>295310.09999999998</v>
      </c>
      <c r="D11" s="31">
        <v>290441.2</v>
      </c>
      <c r="E11" s="30">
        <f t="shared" si="0"/>
        <v>98.351258558376443</v>
      </c>
      <c r="F11" s="31">
        <v>363935.4</v>
      </c>
      <c r="G11" s="30">
        <f t="shared" si="1"/>
        <v>125.30433010192769</v>
      </c>
      <c r="H11" s="16">
        <v>367817.5</v>
      </c>
      <c r="I11" s="20">
        <f t="shared" si="2"/>
        <v>101.0667002990091</v>
      </c>
      <c r="J11" s="21">
        <v>368159.4</v>
      </c>
      <c r="K11" s="34">
        <f t="shared" si="3"/>
        <v>100.09295370666159</v>
      </c>
    </row>
    <row r="12" spans="1:11" ht="28.9" customHeight="1" x14ac:dyDescent="0.2">
      <c r="A12" s="9" t="s">
        <v>15</v>
      </c>
      <c r="B12" s="10" t="s">
        <v>16</v>
      </c>
      <c r="C12" s="44">
        <v>264671</v>
      </c>
      <c r="D12" s="31">
        <v>300414.8</v>
      </c>
      <c r="E12" s="30">
        <f t="shared" si="0"/>
        <v>113.50499299129862</v>
      </c>
      <c r="F12" s="31">
        <v>292776.40000000002</v>
      </c>
      <c r="G12" s="30">
        <f t="shared" si="1"/>
        <v>97.457382259462605</v>
      </c>
      <c r="H12" s="16">
        <v>292776.40000000002</v>
      </c>
      <c r="I12" s="20">
        <f t="shared" si="2"/>
        <v>100</v>
      </c>
      <c r="J12" s="21">
        <v>292776.40000000002</v>
      </c>
      <c r="K12" s="34">
        <f t="shared" si="3"/>
        <v>100</v>
      </c>
    </row>
    <row r="13" spans="1:11" ht="30" customHeight="1" x14ac:dyDescent="0.2">
      <c r="A13" s="9" t="s">
        <v>17</v>
      </c>
      <c r="B13" s="10" t="s">
        <v>18</v>
      </c>
      <c r="C13" s="44">
        <v>739520.2</v>
      </c>
      <c r="D13" s="31">
        <v>1093605.1000000001</v>
      </c>
      <c r="E13" s="30">
        <f t="shared" si="0"/>
        <v>147.88035539799998</v>
      </c>
      <c r="F13" s="31">
        <v>998517.9</v>
      </c>
      <c r="G13" s="30">
        <f t="shared" si="1"/>
        <v>91.305161250619619</v>
      </c>
      <c r="H13" s="16">
        <v>844358.3</v>
      </c>
      <c r="I13" s="20">
        <f t="shared" si="2"/>
        <v>84.56115809240876</v>
      </c>
      <c r="J13" s="21">
        <v>844358.3</v>
      </c>
      <c r="K13" s="34">
        <f t="shared" si="3"/>
        <v>100</v>
      </c>
    </row>
    <row r="14" spans="1:11" ht="28.9" customHeight="1" x14ac:dyDescent="0.2">
      <c r="A14" s="9" t="s">
        <v>19</v>
      </c>
      <c r="B14" s="10" t="s">
        <v>20</v>
      </c>
      <c r="C14" s="44">
        <v>646161.5</v>
      </c>
      <c r="D14" s="31">
        <v>180632.8</v>
      </c>
      <c r="E14" s="30">
        <f t="shared" si="0"/>
        <v>27.954745059865065</v>
      </c>
      <c r="F14" s="31">
        <v>467368</v>
      </c>
      <c r="G14" s="30">
        <f t="shared" si="1"/>
        <v>258.7392765876408</v>
      </c>
      <c r="H14" s="16">
        <v>467268</v>
      </c>
      <c r="I14" s="20">
        <f t="shared" si="2"/>
        <v>99.978603584327544</v>
      </c>
      <c r="J14" s="21">
        <v>467268</v>
      </c>
      <c r="K14" s="34">
        <f t="shared" si="3"/>
        <v>100</v>
      </c>
    </row>
    <row r="15" spans="1:11" ht="28.9" customHeight="1" x14ac:dyDescent="0.2">
      <c r="A15" s="9" t="s">
        <v>21</v>
      </c>
      <c r="B15" s="10" t="s">
        <v>22</v>
      </c>
      <c r="C15" s="44">
        <v>1165297.5</v>
      </c>
      <c r="D15" s="31">
        <v>2471633.6</v>
      </c>
      <c r="E15" s="30">
        <f t="shared" si="0"/>
        <v>212.10322685837735</v>
      </c>
      <c r="F15" s="31">
        <v>2679951.7999999998</v>
      </c>
      <c r="G15" s="30">
        <f t="shared" si="1"/>
        <v>108.42836090268395</v>
      </c>
      <c r="H15" s="16">
        <v>1817176.5</v>
      </c>
      <c r="I15" s="20">
        <f t="shared" si="2"/>
        <v>67.80631278517771</v>
      </c>
      <c r="J15" s="21">
        <v>880192.5</v>
      </c>
      <c r="K15" s="34">
        <f t="shared" si="3"/>
        <v>48.437369732659434</v>
      </c>
    </row>
    <row r="16" spans="1:11" ht="28.9" customHeight="1" x14ac:dyDescent="0.2">
      <c r="A16" s="9" t="s">
        <v>23</v>
      </c>
      <c r="B16" s="10" t="s">
        <v>24</v>
      </c>
      <c r="C16" s="44">
        <v>3494512.6</v>
      </c>
      <c r="D16" s="31">
        <v>2734424.7</v>
      </c>
      <c r="E16" s="30">
        <f t="shared" si="0"/>
        <v>78.249101176513136</v>
      </c>
      <c r="F16" s="31">
        <v>2824783.8</v>
      </c>
      <c r="G16" s="30">
        <f t="shared" si="1"/>
        <v>103.30450130881276</v>
      </c>
      <c r="H16" s="16">
        <v>3012575.6</v>
      </c>
      <c r="I16" s="20">
        <f t="shared" si="2"/>
        <v>106.64800612351289</v>
      </c>
      <c r="J16" s="21">
        <v>3012575.6</v>
      </c>
      <c r="K16" s="34">
        <f t="shared" si="3"/>
        <v>100</v>
      </c>
    </row>
    <row r="17" spans="1:11" ht="28.9" customHeight="1" x14ac:dyDescent="0.2">
      <c r="A17" s="9" t="s">
        <v>25</v>
      </c>
      <c r="B17" s="10" t="s">
        <v>26</v>
      </c>
      <c r="C17" s="44">
        <v>0</v>
      </c>
      <c r="D17" s="31">
        <v>0</v>
      </c>
      <c r="E17" s="30">
        <v>0</v>
      </c>
      <c r="F17" s="31">
        <v>10833443.5</v>
      </c>
      <c r="G17" s="30">
        <v>0</v>
      </c>
      <c r="H17" s="16">
        <v>10375445.699999999</v>
      </c>
      <c r="I17" s="20">
        <f t="shared" si="2"/>
        <v>95.772370991734988</v>
      </c>
      <c r="J17" s="21">
        <v>9954692.6999999993</v>
      </c>
      <c r="K17" s="34">
        <f t="shared" si="3"/>
        <v>95.944723608355446</v>
      </c>
    </row>
    <row r="18" spans="1:11" ht="28.9" customHeight="1" x14ac:dyDescent="0.2">
      <c r="A18" s="9" t="s">
        <v>86</v>
      </c>
      <c r="B18" s="10" t="s">
        <v>27</v>
      </c>
      <c r="C18" s="44">
        <v>0</v>
      </c>
      <c r="D18" s="31">
        <v>0</v>
      </c>
      <c r="E18" s="30">
        <v>0</v>
      </c>
      <c r="F18" s="31">
        <v>1286066.6000000001</v>
      </c>
      <c r="G18" s="30">
        <v>0</v>
      </c>
      <c r="H18" s="16">
        <v>1267275.8</v>
      </c>
      <c r="I18" s="20">
        <f t="shared" si="2"/>
        <v>98.538893708926111</v>
      </c>
      <c r="J18" s="21">
        <v>1267275.8</v>
      </c>
      <c r="K18" s="34">
        <f t="shared" si="3"/>
        <v>100</v>
      </c>
    </row>
    <row r="19" spans="1:11" ht="54.75" customHeight="1" x14ac:dyDescent="0.2">
      <c r="A19" s="9" t="s">
        <v>28</v>
      </c>
      <c r="B19" s="10" t="s">
        <v>29</v>
      </c>
      <c r="C19" s="44">
        <v>0</v>
      </c>
      <c r="D19" s="31">
        <v>0</v>
      </c>
      <c r="E19" s="30">
        <v>0</v>
      </c>
      <c r="F19" s="31">
        <v>371372.1</v>
      </c>
      <c r="G19" s="30">
        <v>0</v>
      </c>
      <c r="H19" s="16">
        <v>371372.1</v>
      </c>
      <c r="I19" s="20">
        <f t="shared" si="2"/>
        <v>100</v>
      </c>
      <c r="J19" s="21">
        <v>371372.1</v>
      </c>
      <c r="K19" s="34">
        <f t="shared" si="3"/>
        <v>100</v>
      </c>
    </row>
    <row r="20" spans="1:11" ht="35.25" customHeight="1" x14ac:dyDescent="0.2">
      <c r="A20" s="9" t="s">
        <v>30</v>
      </c>
      <c r="B20" s="10" t="s">
        <v>31</v>
      </c>
      <c r="C20" s="44">
        <v>472.3</v>
      </c>
      <c r="D20" s="31">
        <v>2056.4</v>
      </c>
      <c r="E20" s="30">
        <f t="shared" si="0"/>
        <v>435.40122803302989</v>
      </c>
      <c r="F20" s="31">
        <v>8018.2</v>
      </c>
      <c r="G20" s="30">
        <f t="shared" si="1"/>
        <v>389.91441353822211</v>
      </c>
      <c r="H20" s="16">
        <v>8018.2</v>
      </c>
      <c r="I20" s="20">
        <f t="shared" si="2"/>
        <v>100</v>
      </c>
      <c r="J20" s="21">
        <v>8018.2</v>
      </c>
      <c r="K20" s="34">
        <f t="shared" si="3"/>
        <v>100</v>
      </c>
    </row>
    <row r="21" spans="1:11" ht="42" customHeight="1" x14ac:dyDescent="0.2">
      <c r="A21" s="9" t="s">
        <v>32</v>
      </c>
      <c r="B21" s="10" t="s">
        <v>33</v>
      </c>
      <c r="C21" s="44">
        <v>696404.5</v>
      </c>
      <c r="D21" s="31">
        <v>686765.3</v>
      </c>
      <c r="E21" s="30">
        <f t="shared" si="0"/>
        <v>98.615861902098573</v>
      </c>
      <c r="F21" s="31">
        <v>681651.7</v>
      </c>
      <c r="G21" s="30">
        <f t="shared" si="1"/>
        <v>99.255407924657803</v>
      </c>
      <c r="H21" s="16">
        <v>681095.8</v>
      </c>
      <c r="I21" s="20">
        <f t="shared" si="2"/>
        <v>99.918448087197618</v>
      </c>
      <c r="J21" s="21">
        <v>666651.69999999995</v>
      </c>
      <c r="K21" s="34">
        <f t="shared" si="3"/>
        <v>97.879285116719245</v>
      </c>
    </row>
    <row r="22" spans="1:11" ht="35.25" customHeight="1" x14ac:dyDescent="0.2">
      <c r="A22" s="9" t="s">
        <v>34</v>
      </c>
      <c r="B22" s="10" t="s">
        <v>35</v>
      </c>
      <c r="C22" s="44">
        <v>7743723.2000000002</v>
      </c>
      <c r="D22" s="31">
        <v>11043042.300000001</v>
      </c>
      <c r="E22" s="30">
        <f t="shared" si="0"/>
        <v>142.60636666351917</v>
      </c>
      <c r="F22" s="31">
        <v>5362408.5</v>
      </c>
      <c r="G22" s="30">
        <f t="shared" si="1"/>
        <v>48.559159281677289</v>
      </c>
      <c r="H22" s="16">
        <v>4299909.9000000004</v>
      </c>
      <c r="I22" s="20">
        <f t="shared" si="2"/>
        <v>80.186168211541514</v>
      </c>
      <c r="J22" s="21">
        <v>5222786</v>
      </c>
      <c r="K22" s="34">
        <f t="shared" si="3"/>
        <v>121.46268460183316</v>
      </c>
    </row>
    <row r="23" spans="1:11" ht="43.35" customHeight="1" x14ac:dyDescent="0.2">
      <c r="A23" s="9" t="s">
        <v>36</v>
      </c>
      <c r="B23" s="10" t="s">
        <v>37</v>
      </c>
      <c r="C23" s="44">
        <v>3656874.5</v>
      </c>
      <c r="D23" s="31">
        <v>2594049.4</v>
      </c>
      <c r="E23" s="30">
        <f t="shared" si="0"/>
        <v>70.936243505211891</v>
      </c>
      <c r="F23" s="31">
        <v>1562537.7</v>
      </c>
      <c r="G23" s="30">
        <f t="shared" si="1"/>
        <v>60.235464289924472</v>
      </c>
      <c r="H23" s="16">
        <v>1618328</v>
      </c>
      <c r="I23" s="20">
        <f t="shared" si="2"/>
        <v>103.57049305114366</v>
      </c>
      <c r="J23" s="21">
        <v>1609957.5</v>
      </c>
      <c r="K23" s="34">
        <f t="shared" si="3"/>
        <v>99.482768635282838</v>
      </c>
    </row>
    <row r="24" spans="1:11" ht="28.9" customHeight="1" x14ac:dyDescent="0.2">
      <c r="A24" s="9" t="s">
        <v>38</v>
      </c>
      <c r="B24" s="10" t="s">
        <v>39</v>
      </c>
      <c r="C24" s="44">
        <v>31068.7</v>
      </c>
      <c r="D24" s="31">
        <v>47770.3</v>
      </c>
      <c r="E24" s="30">
        <f t="shared" si="0"/>
        <v>153.75699659142481</v>
      </c>
      <c r="F24" s="31">
        <v>146944.70000000001</v>
      </c>
      <c r="G24" s="30">
        <f t="shared" si="1"/>
        <v>307.60681846251754</v>
      </c>
      <c r="H24" s="16">
        <v>106804.8</v>
      </c>
      <c r="I24" s="20">
        <f t="shared" si="2"/>
        <v>72.683669434828204</v>
      </c>
      <c r="J24" s="21">
        <v>85100</v>
      </c>
      <c r="K24" s="34">
        <f t="shared" si="3"/>
        <v>79.678066903360147</v>
      </c>
    </row>
    <row r="25" spans="1:11" ht="28.9" customHeight="1" x14ac:dyDescent="0.2">
      <c r="A25" s="9" t="s">
        <v>40</v>
      </c>
      <c r="B25" s="10" t="s">
        <v>41</v>
      </c>
      <c r="C25" s="44">
        <v>293093.8</v>
      </c>
      <c r="D25" s="31">
        <v>337178.5</v>
      </c>
      <c r="E25" s="30">
        <f t="shared" si="0"/>
        <v>115.0411574724542</v>
      </c>
      <c r="F25" s="31">
        <v>337636.7</v>
      </c>
      <c r="G25" s="30">
        <f t="shared" si="1"/>
        <v>100.13589241306904</v>
      </c>
      <c r="H25" s="16">
        <v>344518.9</v>
      </c>
      <c r="I25" s="20">
        <f t="shared" si="2"/>
        <v>102.03834476524619</v>
      </c>
      <c r="J25" s="21">
        <v>352130.6</v>
      </c>
      <c r="K25" s="34">
        <f t="shared" si="3"/>
        <v>102.20937080665239</v>
      </c>
    </row>
    <row r="26" spans="1:11" ht="43.5" customHeight="1" x14ac:dyDescent="0.2">
      <c r="A26" s="9" t="s">
        <v>42</v>
      </c>
      <c r="B26" s="10" t="s">
        <v>43</v>
      </c>
      <c r="C26" s="44">
        <v>565562.9</v>
      </c>
      <c r="D26" s="31">
        <v>467822.3</v>
      </c>
      <c r="E26" s="30">
        <f t="shared" si="0"/>
        <v>82.717996530536212</v>
      </c>
      <c r="F26" s="31">
        <v>484422.5</v>
      </c>
      <c r="G26" s="30">
        <f t="shared" si="1"/>
        <v>103.54839861203709</v>
      </c>
      <c r="H26" s="16">
        <v>484422.5</v>
      </c>
      <c r="I26" s="20">
        <f t="shared" si="2"/>
        <v>99.999999999999986</v>
      </c>
      <c r="J26" s="21">
        <v>484422.5</v>
      </c>
      <c r="K26" s="34">
        <f t="shared" si="3"/>
        <v>99.999999999999986</v>
      </c>
    </row>
    <row r="27" spans="1:11" ht="28.9" customHeight="1" x14ac:dyDescent="0.2">
      <c r="A27" s="9" t="s">
        <v>44</v>
      </c>
      <c r="B27" s="10" t="s">
        <v>45</v>
      </c>
      <c r="C27" s="44">
        <v>0</v>
      </c>
      <c r="D27" s="31">
        <v>343991.7</v>
      </c>
      <c r="E27" s="30">
        <v>0</v>
      </c>
      <c r="F27" s="31">
        <v>157790.20000000001</v>
      </c>
      <c r="G27" s="30">
        <f t="shared" si="1"/>
        <v>45.870350941607029</v>
      </c>
      <c r="H27" s="16">
        <v>157790.20000000001</v>
      </c>
      <c r="I27" s="20">
        <f t="shared" si="2"/>
        <v>100</v>
      </c>
      <c r="J27" s="21">
        <v>157790.20000000001</v>
      </c>
      <c r="K27" s="34">
        <f t="shared" si="3"/>
        <v>100</v>
      </c>
    </row>
    <row r="28" spans="1:11" ht="42.75" customHeight="1" x14ac:dyDescent="0.2">
      <c r="A28" s="9" t="s">
        <v>46</v>
      </c>
      <c r="B28" s="10" t="s">
        <v>47</v>
      </c>
      <c r="C28" s="44">
        <v>5632.8</v>
      </c>
      <c r="D28" s="31">
        <v>6168</v>
      </c>
      <c r="E28" s="30">
        <f t="shared" si="0"/>
        <v>109.50149126544524</v>
      </c>
      <c r="F28" s="31">
        <v>3550</v>
      </c>
      <c r="G28" s="30">
        <f t="shared" si="1"/>
        <v>57.555123216601814</v>
      </c>
      <c r="H28" s="16">
        <v>3550</v>
      </c>
      <c r="I28" s="20">
        <f t="shared" si="2"/>
        <v>100</v>
      </c>
      <c r="J28" s="21">
        <v>3550</v>
      </c>
      <c r="K28" s="34">
        <f t="shared" si="3"/>
        <v>100</v>
      </c>
    </row>
    <row r="29" spans="1:11" ht="28.9" customHeight="1" x14ac:dyDescent="0.2">
      <c r="A29" s="9" t="s">
        <v>48</v>
      </c>
      <c r="B29" s="10" t="s">
        <v>49</v>
      </c>
      <c r="C29" s="44">
        <v>174200.4</v>
      </c>
      <c r="D29" s="31">
        <v>394667.8</v>
      </c>
      <c r="E29" s="30">
        <f t="shared" si="0"/>
        <v>226.55964050599195</v>
      </c>
      <c r="F29" s="31">
        <v>144626.70000000001</v>
      </c>
      <c r="G29" s="30">
        <f t="shared" si="1"/>
        <v>36.645173485143715</v>
      </c>
      <c r="H29" s="16">
        <v>139689.60000000001</v>
      </c>
      <c r="I29" s="20">
        <f t="shared" si="2"/>
        <v>96.586314975035734</v>
      </c>
      <c r="J29" s="21">
        <v>140037.70000000001</v>
      </c>
      <c r="K29" s="34">
        <f t="shared" si="3"/>
        <v>100.24919535885279</v>
      </c>
    </row>
    <row r="30" spans="1:11" ht="28.9" customHeight="1" x14ac:dyDescent="0.2">
      <c r="A30" s="9" t="s">
        <v>50</v>
      </c>
      <c r="B30" s="10" t="s">
        <v>51</v>
      </c>
      <c r="C30" s="44">
        <v>42348.5</v>
      </c>
      <c r="D30" s="31">
        <v>58646.1</v>
      </c>
      <c r="E30" s="30">
        <f t="shared" si="0"/>
        <v>138.48447996977461</v>
      </c>
      <c r="F30" s="31">
        <v>46628.1</v>
      </c>
      <c r="G30" s="30">
        <f t="shared" si="1"/>
        <v>79.507588739916201</v>
      </c>
      <c r="H30" s="16">
        <v>46628.1</v>
      </c>
      <c r="I30" s="20">
        <f t="shared" si="2"/>
        <v>100</v>
      </c>
      <c r="J30" s="21">
        <v>46628.1</v>
      </c>
      <c r="K30" s="34">
        <f t="shared" si="3"/>
        <v>100</v>
      </c>
    </row>
    <row r="31" spans="1:11" ht="28.9" customHeight="1" x14ac:dyDescent="0.2">
      <c r="A31" s="9" t="s">
        <v>52</v>
      </c>
      <c r="B31" s="10" t="s">
        <v>53</v>
      </c>
      <c r="C31" s="44">
        <v>401038.4</v>
      </c>
      <c r="D31" s="31">
        <v>274895.7</v>
      </c>
      <c r="E31" s="30">
        <f t="shared" si="0"/>
        <v>68.545979636862711</v>
      </c>
      <c r="F31" s="31">
        <v>685337.8</v>
      </c>
      <c r="G31" s="30">
        <f t="shared" si="1"/>
        <v>249.30830129390893</v>
      </c>
      <c r="H31" s="16">
        <v>146839.4</v>
      </c>
      <c r="I31" s="20">
        <f t="shared" si="2"/>
        <v>21.425842847133193</v>
      </c>
      <c r="J31" s="21">
        <v>147129.4</v>
      </c>
      <c r="K31" s="34">
        <f t="shared" si="3"/>
        <v>100.19749467785894</v>
      </c>
    </row>
    <row r="32" spans="1:11" ht="33" customHeight="1" x14ac:dyDescent="0.2">
      <c r="A32" s="9" t="s">
        <v>54</v>
      </c>
      <c r="B32" s="10" t="s">
        <v>55</v>
      </c>
      <c r="C32" s="44">
        <v>2470304.1</v>
      </c>
      <c r="D32" s="31">
        <v>2760625</v>
      </c>
      <c r="E32" s="30">
        <f t="shared" si="0"/>
        <v>111.7524356616661</v>
      </c>
      <c r="F32" s="31">
        <v>2456464.2000000002</v>
      </c>
      <c r="G32" s="30">
        <f t="shared" si="1"/>
        <v>88.982176137650001</v>
      </c>
      <c r="H32" s="16">
        <v>2541283.6</v>
      </c>
      <c r="I32" s="20">
        <f t="shared" si="2"/>
        <v>103.45290601019138</v>
      </c>
      <c r="J32" s="21">
        <v>2597286.7999999998</v>
      </c>
      <c r="K32" s="34">
        <f t="shared" si="3"/>
        <v>102.20373672580266</v>
      </c>
    </row>
    <row r="33" spans="1:11" s="23" customFormat="1" ht="29.25" customHeight="1" x14ac:dyDescent="0.2">
      <c r="A33" s="9" t="s">
        <v>107</v>
      </c>
      <c r="B33" s="10" t="s">
        <v>106</v>
      </c>
      <c r="C33" s="44">
        <v>45292.5</v>
      </c>
      <c r="D33" s="31">
        <v>48126.7</v>
      </c>
      <c r="E33" s="30">
        <f t="shared" si="0"/>
        <v>106.25754815918749</v>
      </c>
      <c r="F33" s="31">
        <v>0</v>
      </c>
      <c r="G33" s="30">
        <f t="shared" si="1"/>
        <v>0</v>
      </c>
      <c r="H33" s="16">
        <v>0</v>
      </c>
      <c r="I33" s="20">
        <v>0</v>
      </c>
      <c r="J33" s="21">
        <v>0</v>
      </c>
      <c r="K33" s="34">
        <v>0</v>
      </c>
    </row>
    <row r="34" spans="1:11" ht="42" customHeight="1" x14ac:dyDescent="0.2">
      <c r="A34" s="9" t="s">
        <v>56</v>
      </c>
      <c r="B34" s="10" t="s">
        <v>57</v>
      </c>
      <c r="C34" s="44">
        <v>4827</v>
      </c>
      <c r="D34" s="31">
        <v>5480</v>
      </c>
      <c r="E34" s="30">
        <f t="shared" si="0"/>
        <v>113.52807126579656</v>
      </c>
      <c r="F34" s="31">
        <v>9193.5</v>
      </c>
      <c r="G34" s="30">
        <f t="shared" si="1"/>
        <v>167.76459854014598</v>
      </c>
      <c r="H34" s="16">
        <v>9193.5</v>
      </c>
      <c r="I34" s="20">
        <f t="shared" si="2"/>
        <v>100</v>
      </c>
      <c r="J34" s="21">
        <v>9193.5</v>
      </c>
      <c r="K34" s="34">
        <f t="shared" si="3"/>
        <v>100</v>
      </c>
    </row>
    <row r="35" spans="1:11" ht="17.25" customHeight="1" x14ac:dyDescent="0.2">
      <c r="A35" s="11" t="s">
        <v>89</v>
      </c>
      <c r="B35" s="1"/>
      <c r="C35" s="17">
        <f>SUM(C5:C34)</f>
        <v>46441058.799999997</v>
      </c>
      <c r="D35" s="32">
        <f t="shared" ref="D35:J35" si="4">SUM(D5:D34)</f>
        <v>53417792.599999994</v>
      </c>
      <c r="E35" s="42">
        <f t="shared" si="0"/>
        <v>115.02277075560559</v>
      </c>
      <c r="F35" s="32">
        <f t="shared" si="4"/>
        <v>48109387.900000028</v>
      </c>
      <c r="G35" s="42">
        <f t="shared" si="1"/>
        <v>90.062478358568541</v>
      </c>
      <c r="H35" s="32">
        <f t="shared" si="4"/>
        <v>45062809.5</v>
      </c>
      <c r="I35" s="42">
        <f t="shared" si="2"/>
        <v>93.667393136797671</v>
      </c>
      <c r="J35" s="33">
        <f t="shared" si="4"/>
        <v>44857064.70000001</v>
      </c>
      <c r="K35" s="37">
        <f t="shared" si="3"/>
        <v>99.543426603261423</v>
      </c>
    </row>
    <row r="36" spans="1:11" ht="35.25" customHeight="1" x14ac:dyDescent="0.2">
      <c r="A36" s="9" t="s">
        <v>58</v>
      </c>
      <c r="B36" s="10" t="s">
        <v>59</v>
      </c>
      <c r="C36" s="44">
        <v>316634.7</v>
      </c>
      <c r="D36" s="31">
        <v>304520.59999999998</v>
      </c>
      <c r="E36" s="30">
        <f t="shared" si="0"/>
        <v>96.174108523165643</v>
      </c>
      <c r="F36" s="31">
        <v>298539.90000000002</v>
      </c>
      <c r="G36" s="30">
        <f t="shared" si="1"/>
        <v>98.036027776117621</v>
      </c>
      <c r="H36" s="16">
        <v>298539.90000000002</v>
      </c>
      <c r="I36" s="20">
        <f t="shared" si="2"/>
        <v>100</v>
      </c>
      <c r="J36" s="21">
        <v>298539.90000000002</v>
      </c>
      <c r="K36" s="34">
        <f t="shared" si="3"/>
        <v>100</v>
      </c>
    </row>
    <row r="37" spans="1:11" ht="33" customHeight="1" x14ac:dyDescent="0.2">
      <c r="A37" s="9" t="s">
        <v>60</v>
      </c>
      <c r="B37" s="10" t="s">
        <v>61</v>
      </c>
      <c r="C37" s="44">
        <v>2901895.5</v>
      </c>
      <c r="D37" s="31">
        <v>6989068.7999999998</v>
      </c>
      <c r="E37" s="30">
        <f t="shared" si="0"/>
        <v>240.84495117070892</v>
      </c>
      <c r="F37" s="31">
        <v>5390679.5</v>
      </c>
      <c r="G37" s="30">
        <f t="shared" si="1"/>
        <v>77.130153590704396</v>
      </c>
      <c r="H37" s="16">
        <v>5690860.0999999996</v>
      </c>
      <c r="I37" s="20">
        <f t="shared" si="2"/>
        <v>105.5685113537171</v>
      </c>
      <c r="J37" s="21">
        <v>5587813.7999999998</v>
      </c>
      <c r="K37" s="34">
        <f t="shared" si="3"/>
        <v>98.189266680444319</v>
      </c>
    </row>
    <row r="38" spans="1:11" ht="19.5" customHeight="1" x14ac:dyDescent="0.2">
      <c r="A38" s="9" t="s">
        <v>62</v>
      </c>
      <c r="B38" s="10" t="s">
        <v>63</v>
      </c>
      <c r="C38" s="44">
        <v>11238.8</v>
      </c>
      <c r="D38" s="31">
        <v>13086.9</v>
      </c>
      <c r="E38" s="30">
        <f t="shared" si="0"/>
        <v>116.44392639783608</v>
      </c>
      <c r="F38" s="31">
        <v>12978.5</v>
      </c>
      <c r="G38" s="30">
        <f t="shared" si="1"/>
        <v>99.171690774744206</v>
      </c>
      <c r="H38" s="16">
        <v>12978.5</v>
      </c>
      <c r="I38" s="20">
        <f t="shared" si="2"/>
        <v>100</v>
      </c>
      <c r="J38" s="21">
        <v>12978.5</v>
      </c>
      <c r="K38" s="34">
        <f t="shared" si="3"/>
        <v>100</v>
      </c>
    </row>
    <row r="39" spans="1:11" ht="45.75" customHeight="1" x14ac:dyDescent="0.2">
      <c r="A39" s="9" t="s">
        <v>64</v>
      </c>
      <c r="B39" s="10" t="s">
        <v>65</v>
      </c>
      <c r="C39" s="44">
        <v>14674.3</v>
      </c>
      <c r="D39" s="31">
        <v>15861.8</v>
      </c>
      <c r="E39" s="30">
        <f t="shared" si="0"/>
        <v>108.09237919355608</v>
      </c>
      <c r="F39" s="31">
        <v>27089.9</v>
      </c>
      <c r="G39" s="30">
        <f t="shared" si="1"/>
        <v>170.7870481282074</v>
      </c>
      <c r="H39" s="16">
        <v>27089.9</v>
      </c>
      <c r="I39" s="20">
        <f t="shared" si="2"/>
        <v>100</v>
      </c>
      <c r="J39" s="21">
        <v>27089.9</v>
      </c>
      <c r="K39" s="34">
        <f t="shared" si="3"/>
        <v>100</v>
      </c>
    </row>
    <row r="40" spans="1:11" ht="32.25" customHeight="1" x14ac:dyDescent="0.2">
      <c r="A40" s="9" t="s">
        <v>66</v>
      </c>
      <c r="B40" s="10" t="s">
        <v>67</v>
      </c>
      <c r="C40" s="44">
        <v>2000</v>
      </c>
      <c r="D40" s="31">
        <v>1978.8</v>
      </c>
      <c r="E40" s="30">
        <f t="shared" si="0"/>
        <v>98.94</v>
      </c>
      <c r="F40" s="31">
        <v>1978.8</v>
      </c>
      <c r="G40" s="30">
        <f t="shared" si="1"/>
        <v>100</v>
      </c>
      <c r="H40" s="16">
        <v>1978.8</v>
      </c>
      <c r="I40" s="20">
        <f t="shared" si="2"/>
        <v>100</v>
      </c>
      <c r="J40" s="21">
        <v>1978.8</v>
      </c>
      <c r="K40" s="34">
        <f t="shared" si="3"/>
        <v>100</v>
      </c>
    </row>
    <row r="41" spans="1:11" ht="30" customHeight="1" x14ac:dyDescent="0.2">
      <c r="A41" s="9" t="s">
        <v>68</v>
      </c>
      <c r="B41" s="10" t="s">
        <v>69</v>
      </c>
      <c r="C41" s="44">
        <v>8642.7000000000007</v>
      </c>
      <c r="D41" s="31">
        <v>9422.9</v>
      </c>
      <c r="E41" s="30">
        <f t="shared" si="0"/>
        <v>109.02727157022689</v>
      </c>
      <c r="F41" s="31">
        <v>9203.2000000000007</v>
      </c>
      <c r="G41" s="30">
        <f t="shared" si="1"/>
        <v>97.668446019802829</v>
      </c>
      <c r="H41" s="16">
        <v>9203.2000000000007</v>
      </c>
      <c r="I41" s="20">
        <f t="shared" si="2"/>
        <v>100</v>
      </c>
      <c r="J41" s="21">
        <v>9203.2000000000007</v>
      </c>
      <c r="K41" s="34">
        <f t="shared" si="3"/>
        <v>100</v>
      </c>
    </row>
    <row r="42" spans="1:11" ht="33" customHeight="1" x14ac:dyDescent="0.2">
      <c r="A42" s="9" t="s">
        <v>70</v>
      </c>
      <c r="B42" s="10" t="s">
        <v>71</v>
      </c>
      <c r="C42" s="44">
        <v>162899.4</v>
      </c>
      <c r="D42" s="31">
        <v>185890.9</v>
      </c>
      <c r="E42" s="30">
        <f t="shared" si="0"/>
        <v>114.11392552704308</v>
      </c>
      <c r="F42" s="31">
        <v>182075.5</v>
      </c>
      <c r="G42" s="30">
        <f t="shared" si="1"/>
        <v>97.947505768168327</v>
      </c>
      <c r="H42" s="16">
        <v>182075.5</v>
      </c>
      <c r="I42" s="20">
        <f t="shared" si="2"/>
        <v>100</v>
      </c>
      <c r="J42" s="21">
        <v>182075.5</v>
      </c>
      <c r="K42" s="34">
        <f t="shared" si="3"/>
        <v>100</v>
      </c>
    </row>
    <row r="43" spans="1:11" ht="57.6" customHeight="1" x14ac:dyDescent="0.2">
      <c r="A43" s="9" t="s">
        <v>72</v>
      </c>
      <c r="B43" s="10" t="s">
        <v>73</v>
      </c>
      <c r="C43" s="44">
        <v>176803.1</v>
      </c>
      <c r="D43" s="31">
        <v>190263.1</v>
      </c>
      <c r="E43" s="30">
        <f t="shared" si="0"/>
        <v>107.61298868628435</v>
      </c>
      <c r="F43" s="31">
        <v>183533.3</v>
      </c>
      <c r="G43" s="30">
        <f t="shared" si="1"/>
        <v>96.462897955515274</v>
      </c>
      <c r="H43" s="16">
        <v>183433.3</v>
      </c>
      <c r="I43" s="20">
        <f t="shared" si="2"/>
        <v>99.945513974848168</v>
      </c>
      <c r="J43" s="21">
        <v>183433.3</v>
      </c>
      <c r="K43" s="34">
        <f t="shared" si="3"/>
        <v>100</v>
      </c>
    </row>
    <row r="44" spans="1:11" ht="28.9" customHeight="1" x14ac:dyDescent="0.2">
      <c r="A44" s="9" t="s">
        <v>85</v>
      </c>
      <c r="B44" s="10" t="s">
        <v>74</v>
      </c>
      <c r="C44" s="44">
        <v>0</v>
      </c>
      <c r="D44" s="31">
        <v>0</v>
      </c>
      <c r="E44" s="30">
        <v>0</v>
      </c>
      <c r="F44" s="31">
        <v>79774.399999999994</v>
      </c>
      <c r="G44" s="30">
        <v>0</v>
      </c>
      <c r="H44" s="16">
        <v>79774.399999999994</v>
      </c>
      <c r="I44" s="20">
        <f t="shared" si="2"/>
        <v>100</v>
      </c>
      <c r="J44" s="21">
        <v>79774.399999999994</v>
      </c>
      <c r="K44" s="34">
        <f t="shared" si="3"/>
        <v>100</v>
      </c>
    </row>
    <row r="45" spans="1:11" ht="28.9" customHeight="1" x14ac:dyDescent="0.2">
      <c r="A45" s="9" t="s">
        <v>75</v>
      </c>
      <c r="B45" s="10" t="s">
        <v>76</v>
      </c>
      <c r="C45" s="44">
        <v>0</v>
      </c>
      <c r="D45" s="31">
        <v>0</v>
      </c>
      <c r="E45" s="30">
        <v>0</v>
      </c>
      <c r="F45" s="31">
        <v>1000</v>
      </c>
      <c r="G45" s="30">
        <v>0</v>
      </c>
      <c r="H45" s="16">
        <v>1000</v>
      </c>
      <c r="I45" s="20">
        <f t="shared" si="2"/>
        <v>100</v>
      </c>
      <c r="J45" s="21">
        <v>1000</v>
      </c>
      <c r="K45" s="34">
        <f t="shared" si="3"/>
        <v>100</v>
      </c>
    </row>
    <row r="46" spans="1:11" ht="42" customHeight="1" x14ac:dyDescent="0.2">
      <c r="A46" s="9" t="s">
        <v>77</v>
      </c>
      <c r="B46" s="10" t="s">
        <v>78</v>
      </c>
      <c r="C46" s="44">
        <v>0</v>
      </c>
      <c r="D46" s="31">
        <v>0</v>
      </c>
      <c r="E46" s="30">
        <v>0</v>
      </c>
      <c r="F46" s="31">
        <v>1000</v>
      </c>
      <c r="G46" s="30">
        <v>0</v>
      </c>
      <c r="H46" s="16">
        <v>1000</v>
      </c>
      <c r="I46" s="20">
        <f t="shared" si="2"/>
        <v>100</v>
      </c>
      <c r="J46" s="21">
        <v>1000</v>
      </c>
      <c r="K46" s="34">
        <f t="shared" si="3"/>
        <v>100</v>
      </c>
    </row>
    <row r="47" spans="1:11" ht="30.75" customHeight="1" x14ac:dyDescent="0.2">
      <c r="A47" s="9" t="s">
        <v>79</v>
      </c>
      <c r="B47" s="10" t="s">
        <v>80</v>
      </c>
      <c r="C47" s="44">
        <v>109833.7</v>
      </c>
      <c r="D47" s="31">
        <v>70605.600000000006</v>
      </c>
      <c r="E47" s="30">
        <f t="shared" si="0"/>
        <v>64.284094954462986</v>
      </c>
      <c r="F47" s="31">
        <v>84535.3</v>
      </c>
      <c r="G47" s="30">
        <f t="shared" si="1"/>
        <v>119.72888836013007</v>
      </c>
      <c r="H47" s="16">
        <v>84535.3</v>
      </c>
      <c r="I47" s="20">
        <f t="shared" si="2"/>
        <v>100</v>
      </c>
      <c r="J47" s="21">
        <v>84535.3</v>
      </c>
      <c r="K47" s="34">
        <f t="shared" si="3"/>
        <v>100</v>
      </c>
    </row>
    <row r="48" spans="1:11" ht="32.25" customHeight="1" x14ac:dyDescent="0.2">
      <c r="A48" s="9" t="s">
        <v>81</v>
      </c>
      <c r="B48" s="10" t="s">
        <v>82</v>
      </c>
      <c r="C48" s="44">
        <v>0</v>
      </c>
      <c r="D48" s="31">
        <v>15000</v>
      </c>
      <c r="E48" s="30">
        <v>0</v>
      </c>
      <c r="F48" s="31">
        <v>25260</v>
      </c>
      <c r="G48" s="30">
        <f t="shared" si="1"/>
        <v>168.4</v>
      </c>
      <c r="H48" s="16">
        <v>25260</v>
      </c>
      <c r="I48" s="20">
        <f t="shared" si="2"/>
        <v>100</v>
      </c>
      <c r="J48" s="21">
        <v>25260</v>
      </c>
      <c r="K48" s="34">
        <f t="shared" si="3"/>
        <v>100</v>
      </c>
    </row>
    <row r="49" spans="1:11" ht="17.25" customHeight="1" x14ac:dyDescent="0.2">
      <c r="A49" s="11" t="s">
        <v>91</v>
      </c>
      <c r="B49" s="1"/>
      <c r="C49" s="17">
        <f>SUM(C36:C48)</f>
        <v>3704622.2</v>
      </c>
      <c r="D49" s="32">
        <f t="shared" ref="D49:J49" si="5">SUM(D36:D48)</f>
        <v>7795699.3999999994</v>
      </c>
      <c r="E49" s="42">
        <f t="shared" si="0"/>
        <v>210.43169800148578</v>
      </c>
      <c r="F49" s="32">
        <f t="shared" si="5"/>
        <v>6297648.3000000007</v>
      </c>
      <c r="G49" s="42">
        <f t="shared" si="1"/>
        <v>80.783621543950261</v>
      </c>
      <c r="H49" s="32">
        <f t="shared" si="5"/>
        <v>6597728.9000000004</v>
      </c>
      <c r="I49" s="42">
        <f t="shared" si="2"/>
        <v>104.76496281953375</v>
      </c>
      <c r="J49" s="33">
        <f t="shared" si="5"/>
        <v>6494682.6000000006</v>
      </c>
      <c r="K49" s="37">
        <f t="shared" si="3"/>
        <v>98.438154983906657</v>
      </c>
    </row>
    <row r="50" spans="1:11" ht="30" customHeight="1" x14ac:dyDescent="0.2">
      <c r="A50" s="9" t="s">
        <v>92</v>
      </c>
      <c r="B50" s="10" t="s">
        <v>93</v>
      </c>
      <c r="C50" s="18">
        <v>51271.7</v>
      </c>
      <c r="D50" s="16">
        <v>0</v>
      </c>
      <c r="E50" s="30">
        <f t="shared" si="0"/>
        <v>0</v>
      </c>
      <c r="F50" s="16">
        <v>0</v>
      </c>
      <c r="G50" s="30">
        <v>0</v>
      </c>
      <c r="H50" s="16">
        <v>0</v>
      </c>
      <c r="I50" s="20">
        <v>0</v>
      </c>
      <c r="J50" s="21">
        <v>0</v>
      </c>
      <c r="K50" s="34">
        <v>0</v>
      </c>
    </row>
    <row r="51" spans="1:11" s="24" customFormat="1" ht="25.5" customHeight="1" x14ac:dyDescent="0.2">
      <c r="A51" s="9" t="s">
        <v>111</v>
      </c>
      <c r="B51" s="10" t="s">
        <v>94</v>
      </c>
      <c r="C51" s="18">
        <v>3642180</v>
      </c>
      <c r="D51" s="16">
        <v>3923842.8</v>
      </c>
      <c r="E51" s="30">
        <f t="shared" si="0"/>
        <v>107.73335749468724</v>
      </c>
      <c r="F51" s="16">
        <v>0</v>
      </c>
      <c r="G51" s="30">
        <f t="shared" si="1"/>
        <v>0</v>
      </c>
      <c r="H51" s="16">
        <v>0</v>
      </c>
      <c r="I51" s="20">
        <v>0</v>
      </c>
      <c r="J51" s="21">
        <v>0</v>
      </c>
      <c r="K51" s="34">
        <v>0</v>
      </c>
    </row>
    <row r="52" spans="1:11" ht="43.5" customHeight="1" x14ac:dyDescent="0.2">
      <c r="A52" s="9" t="s">
        <v>83</v>
      </c>
      <c r="B52" s="10" t="s">
        <v>84</v>
      </c>
      <c r="C52" s="18">
        <v>0</v>
      </c>
      <c r="D52" s="16">
        <v>0</v>
      </c>
      <c r="E52" s="30">
        <v>0</v>
      </c>
      <c r="F52" s="16">
        <v>5000</v>
      </c>
      <c r="G52" s="30">
        <v>0</v>
      </c>
      <c r="H52" s="16">
        <v>5000</v>
      </c>
      <c r="I52" s="20">
        <f t="shared" si="2"/>
        <v>100</v>
      </c>
      <c r="J52" s="21">
        <v>5000</v>
      </c>
      <c r="K52" s="34">
        <f t="shared" si="3"/>
        <v>100</v>
      </c>
    </row>
    <row r="53" spans="1:11" ht="19.5" customHeight="1" x14ac:dyDescent="0.2">
      <c r="A53" s="14" t="s">
        <v>90</v>
      </c>
      <c r="B53" s="12"/>
      <c r="C53" s="19">
        <f>C50+C51+C52</f>
        <v>3693451.7</v>
      </c>
      <c r="D53" s="35">
        <f t="shared" ref="D53:J53" si="6">D50+D51+D52</f>
        <v>3923842.8</v>
      </c>
      <c r="E53" s="42">
        <f t="shared" si="0"/>
        <v>106.23782625883533</v>
      </c>
      <c r="F53" s="35">
        <f t="shared" si="6"/>
        <v>5000</v>
      </c>
      <c r="G53" s="42">
        <f t="shared" si="1"/>
        <v>0.12742610381843025</v>
      </c>
      <c r="H53" s="35">
        <f t="shared" si="6"/>
        <v>5000</v>
      </c>
      <c r="I53" s="42">
        <f t="shared" si="2"/>
        <v>100</v>
      </c>
      <c r="J53" s="36">
        <f t="shared" si="6"/>
        <v>5000</v>
      </c>
      <c r="K53" s="37">
        <f t="shared" si="3"/>
        <v>100</v>
      </c>
    </row>
    <row r="54" spans="1:11" ht="18" customHeight="1" thickBot="1" x14ac:dyDescent="0.25">
      <c r="A54" s="15" t="s">
        <v>99</v>
      </c>
      <c r="B54" s="13"/>
      <c r="C54" s="25">
        <v>1684204.8</v>
      </c>
      <c r="D54" s="38">
        <v>1283921.0999999999</v>
      </c>
      <c r="E54" s="42">
        <f t="shared" si="0"/>
        <v>76.233074504953308</v>
      </c>
      <c r="F54" s="26">
        <v>4485553.5999999996</v>
      </c>
      <c r="G54" s="27">
        <f t="shared" si="1"/>
        <v>349.36364859180208</v>
      </c>
      <c r="H54" s="26">
        <v>3526700</v>
      </c>
      <c r="I54" s="27">
        <f t="shared" si="2"/>
        <v>78.623517061528389</v>
      </c>
      <c r="J54" s="28">
        <v>2598684.2999999998</v>
      </c>
      <c r="K54" s="39">
        <f t="shared" si="3"/>
        <v>73.686003913006488</v>
      </c>
    </row>
    <row r="55" spans="1:11" ht="21.6" customHeight="1" thickBot="1" x14ac:dyDescent="0.3">
      <c r="A55" s="8" t="s">
        <v>98</v>
      </c>
      <c r="B55" s="7" t="s">
        <v>0</v>
      </c>
      <c r="C55" s="45">
        <f>C54+C53+C49+C35</f>
        <v>55523337.5</v>
      </c>
      <c r="D55" s="40">
        <f t="shared" ref="D55:J55" si="7">D54+D53+D49+D35</f>
        <v>66421255.899999991</v>
      </c>
      <c r="E55" s="29">
        <f>D55/C55%</f>
        <v>119.62763567661975</v>
      </c>
      <c r="F55" s="29">
        <f t="shared" si="7"/>
        <v>58897589.800000027</v>
      </c>
      <c r="G55" s="29">
        <f t="shared" si="1"/>
        <v>88.672803610749</v>
      </c>
      <c r="H55" s="29">
        <f t="shared" si="7"/>
        <v>55192238.399999999</v>
      </c>
      <c r="I55" s="29">
        <f t="shared" si="2"/>
        <v>93.708823378711458</v>
      </c>
      <c r="J55" s="29">
        <f t="shared" si="7"/>
        <v>53955431.600000009</v>
      </c>
      <c r="K55" s="41">
        <f t="shared" si="3"/>
        <v>97.759092879987293</v>
      </c>
    </row>
    <row r="57" spans="1:11" ht="15.75" customHeight="1" x14ac:dyDescent="0.2">
      <c r="A57" s="49" t="s">
        <v>109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1:11" ht="30.75" customHeight="1" x14ac:dyDescent="0.2">
      <c r="A58" s="49" t="s">
        <v>110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</row>
  </sheetData>
  <mergeCells count="4">
    <mergeCell ref="C1:J1"/>
    <mergeCell ref="A2:K2"/>
    <mergeCell ref="A58:K58"/>
    <mergeCell ref="A57:K57"/>
  </mergeCells>
  <pageMargins left="0.39370078740157483" right="0" top="0.43307086614173229" bottom="0.39370078740157483" header="0.31496062992125984" footer="0.31496062992125984"/>
  <pageSetup paperSize="9" scale="78" orientation="landscape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2018-11-01T12:55:08Z</dcterms:modified>
</cp:coreProperties>
</file>