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сравнительная " sheetId="1" r:id="rId1"/>
  </sheets>
  <definedNames>
    <definedName name="_xlnm.Print_Titles" localSheetId="0">'сравнительная '!$3:$5</definedName>
  </definedNames>
  <calcPr fullCalcOnLoad="1"/>
</workbook>
</file>

<file path=xl/sharedStrings.xml><?xml version="1.0" encoding="utf-8"?>
<sst xmlns="http://schemas.openxmlformats.org/spreadsheetml/2006/main" count="172" uniqueCount="169">
  <si>
    <t/>
  </si>
  <si>
    <t>(тыс. рублей)</t>
  </si>
  <si>
    <t>Наименование</t>
  </si>
  <si>
    <t>Раздел, подраздел</t>
  </si>
  <si>
    <t>2018 год</t>
  </si>
  <si>
    <t>2019 год</t>
  </si>
  <si>
    <t>Прогноз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</si>
  <si>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</si>
  <si>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</si>
  <si>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</si>
  <si>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</si>
  <si>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</si>
  <si>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</si>
  <si>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</si>
  <si>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</si>
  <si>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</si>
  <si>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</si>
  <si>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</si>
  <si>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</si>
  <si>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</si>
  <si>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</si>
  <si>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</si>
  <si>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</si>
  <si>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</si>
  <si>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</si>
  <si>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</si>
  <si>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</si>
  <si>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</si>
  <si>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</si>
  <si>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</si>
  <si>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</si>
  <si>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</si>
  <si>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</si>
  <si>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</si>
  <si>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</si>
  <si>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</si>
  <si>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</si>
  <si>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</si>
  <si>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</si>
  <si>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</si>
  <si>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</si>
  <si>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</si>
  <si>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</si>
  <si>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</si>
  <si>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</si>
  <si>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</si>
  <si>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</si>
  <si>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</si>
  <si>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</si>
  <si>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</si>
  <si>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</si>
  <si>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</si>
  <si>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</si>
  <si>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</si>
  <si>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</si>
  <si>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</si>
  <si>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</si>
  <si>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</si>
  <si>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</si>
  <si>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</si>
  <si>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</si>
  <si>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</si>
  <si>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</si>
  <si>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</si>
  <si>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</si>
  <si>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</si>
  <si>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</si>
  <si>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</si>
  <si>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</si>
  <si>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</si>
  <si>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</si>
  <si>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</si>
  <si>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</si>
  <si>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</si>
  <si>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</si>
  <si>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</si>
  <si>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</si>
  <si>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</si>
  <si>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</si>
  <si>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</si>
  <si>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</si>
  <si>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</si>
  <si>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</si>
  <si>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</si>
  <si>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</si>
  <si>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</si>
  <si>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</si>
  <si>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</si>
  <si>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</si>
  <si>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</si>
  <si>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</si>
  <si>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</si>
  <si>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</si>
  <si>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</si>
  <si>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</si>
  <si>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</si>
  <si>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</si>
  <si>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</si>
  <si>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</si>
  <si>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</si>
  <si>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</si>
  <si>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</si>
  <si>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</si>
  <si>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</si>
  <si>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</si>
  <si>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</si>
  <si>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</si>
  <si>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</si>
  <si>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</si>
  <si>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</si>
  <si>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</si>
  <si>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</si>
  <si>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</si>
  <si>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</si>
  <si>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</si>
  <si>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</si>
  <si>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</si>
  <si>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</si>
  <si>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</si>
  <si>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</si>
  <si>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</si>
  <si>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</si>
  <si>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</si>
  <si>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</si>
  <si>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</si>
  <si>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</si>
  <si>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</si>
  <si>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</si>
  <si>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</si>
  <si>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</si>
  <si>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</si>
  <si>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</si>
  <si>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</si>
  <si>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</si>
  <si>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</si>
  <si>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</si>
  <si>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</si>
  <si>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</si>
  <si>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</si>
  <si>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</si>
  <si>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</si>
  <si>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</si>
  <si>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</si>
  <si>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</si>
  <si>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</si>
  <si>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</si>
  <si>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</si>
  <si>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</si>
  <si>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</si>
  <si>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</si>
  <si>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</si>
  <si>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</si>
  <si>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</si>
  <si>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</t>
  </si>
  <si>
    <t>2020 год</t>
  </si>
  <si>
    <t>Темп роста к прогнозу 2019 года, %</t>
  </si>
  <si>
    <t>Дополнительное образование детей</t>
  </si>
  <si>
    <t>0703</t>
  </si>
  <si>
    <t>Молодежная политика</t>
  </si>
  <si>
    <t>Сведения о расходах областного бюджета по разделам и подразделам классификации расходов на 2019 год и плановый период 2020 и 2021 годов в сравнении с ожидаемым исполнением за 2018 год и отчетом за 2017 год</t>
  </si>
  <si>
    <t>Исполненно за 2017 год</t>
  </si>
  <si>
    <t>Ожидаемое исполнение за 2018 год</t>
  </si>
  <si>
    <t>Темп роста к исполнению 2017 года, %</t>
  </si>
  <si>
    <t>Темп роста к ожидаемому исполнению 2018 года, %</t>
  </si>
  <si>
    <t>2021 год</t>
  </si>
  <si>
    <t>Темп роста к прогнозу 2020 года, %</t>
  </si>
  <si>
    <t>Прикладные научные исследования в области национальной экономики</t>
  </si>
  <si>
    <t>0411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</si>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</sst>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Times New Roman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b/>
      <sz val="12"/>
      <color indexed="24"/>
      <name val="Times New Roman Cyr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/>
      <right style="medium"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top" wrapText="1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65" fontId="4" fillId="0" borderId="6">
      <alignment wrapText="1"/>
      <protection/>
    </xf>
    <xf numFmtId="165" fontId="5" fillId="0" borderId="7" applyBorder="0">
      <alignment wrapText="1"/>
      <protection/>
    </xf>
    <xf numFmtId="165" fontId="6" fillId="0" borderId="7" applyBorder="0">
      <alignment wrapText="1"/>
      <protection/>
    </xf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top" wrapText="1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10" applyNumberFormat="0" applyFont="0" applyAlignment="0" applyProtection="0"/>
    <xf numFmtId="9" fontId="30" fillId="0" borderId="0" applyFont="0" applyFill="0" applyBorder="0" applyAlignment="0" applyProtection="0"/>
    <xf numFmtId="0" fontId="44" fillId="0" borderId="11" applyNumberFormat="0" applyFill="0" applyAlignment="0" applyProtection="0"/>
    <xf numFmtId="1" fontId="7" fillId="0" borderId="0">
      <alignment/>
      <protection/>
    </xf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top" wrapText="1"/>
    </xf>
    <xf numFmtId="0" fontId="49" fillId="33" borderId="16" xfId="0" applyFont="1" applyFill="1" applyBorder="1" applyAlignment="1">
      <alignment wrapText="1"/>
    </xf>
    <xf numFmtId="0" fontId="49" fillId="0" borderId="17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wrapText="1"/>
    </xf>
    <xf numFmtId="0" fontId="50" fillId="0" borderId="19" xfId="0" applyFont="1" applyFill="1" applyBorder="1" applyAlignment="1">
      <alignment horizontal="center" wrapText="1"/>
    </xf>
    <xf numFmtId="49" fontId="50" fillId="0" borderId="19" xfId="0" applyNumberFormat="1" applyFont="1" applyFill="1" applyBorder="1" applyAlignment="1">
      <alignment horizontal="center" wrapText="1"/>
    </xf>
    <xf numFmtId="0" fontId="49" fillId="33" borderId="18" xfId="0" applyFont="1" applyFill="1" applyBorder="1" applyAlignment="1">
      <alignment wrapText="1"/>
    </xf>
    <xf numFmtId="0" fontId="49" fillId="0" borderId="19" xfId="0" applyFont="1" applyFill="1" applyBorder="1" applyAlignment="1">
      <alignment horizontal="center" wrapText="1"/>
    </xf>
    <xf numFmtId="0" fontId="50" fillId="0" borderId="20" xfId="0" applyFont="1" applyFill="1" applyBorder="1" applyAlignment="1">
      <alignment wrapText="1"/>
    </xf>
    <xf numFmtId="0" fontId="50" fillId="0" borderId="21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horizontal="center" vertical="center" wrapText="1"/>
    </xf>
    <xf numFmtId="164" fontId="49" fillId="0" borderId="23" xfId="0" applyNumberFormat="1" applyFont="1" applyFill="1" applyBorder="1" applyAlignment="1">
      <alignment wrapText="1"/>
    </xf>
    <xf numFmtId="164" fontId="49" fillId="0" borderId="23" xfId="0" applyNumberFormat="1" applyFont="1" applyFill="1" applyBorder="1" applyAlignment="1">
      <alignment horizontal="right" wrapText="1"/>
    </xf>
    <xf numFmtId="164" fontId="49" fillId="0" borderId="24" xfId="0" applyNumberFormat="1" applyFont="1" applyFill="1" applyBorder="1" applyAlignment="1">
      <alignment horizontal="right" wrapText="1"/>
    </xf>
    <xf numFmtId="164" fontId="50" fillId="0" borderId="25" xfId="0" applyNumberFormat="1" applyFont="1" applyFill="1" applyBorder="1" applyAlignment="1">
      <alignment wrapText="1"/>
    </xf>
    <xf numFmtId="164" fontId="50" fillId="0" borderId="26" xfId="0" applyNumberFormat="1" applyFont="1" applyFill="1" applyBorder="1" applyAlignment="1">
      <alignment horizontal="right" wrapText="1"/>
    </xf>
    <xf numFmtId="164" fontId="50" fillId="0" borderId="27" xfId="0" applyNumberFormat="1" applyFont="1" applyFill="1" applyBorder="1" applyAlignment="1">
      <alignment horizontal="right" wrapText="1"/>
    </xf>
    <xf numFmtId="164" fontId="50" fillId="0" borderId="28" xfId="0" applyNumberFormat="1" applyFont="1" applyFill="1" applyBorder="1" applyAlignment="1">
      <alignment horizontal="right" wrapText="1"/>
    </xf>
    <xf numFmtId="164" fontId="49" fillId="0" borderId="26" xfId="0" applyNumberFormat="1" applyFont="1" applyFill="1" applyBorder="1" applyAlignment="1">
      <alignment wrapText="1"/>
    </xf>
    <xf numFmtId="164" fontId="49" fillId="0" borderId="25" xfId="0" applyNumberFormat="1" applyFont="1" applyFill="1" applyBorder="1" applyAlignment="1">
      <alignment wrapText="1"/>
    </xf>
    <xf numFmtId="164" fontId="49" fillId="0" borderId="26" xfId="0" applyNumberFormat="1" applyFont="1" applyFill="1" applyBorder="1" applyAlignment="1">
      <alignment horizontal="right" wrapText="1"/>
    </xf>
    <xf numFmtId="164" fontId="49" fillId="0" borderId="27" xfId="0" applyNumberFormat="1" applyFont="1" applyFill="1" applyBorder="1" applyAlignment="1">
      <alignment horizontal="right" wrapText="1"/>
    </xf>
    <xf numFmtId="164" fontId="49" fillId="0" borderId="28" xfId="0" applyNumberFormat="1" applyFont="1" applyFill="1" applyBorder="1" applyAlignment="1">
      <alignment horizontal="right" wrapText="1"/>
    </xf>
    <xf numFmtId="164" fontId="50" fillId="0" borderId="29" xfId="0" applyNumberFormat="1" applyFont="1" applyFill="1" applyBorder="1" applyAlignment="1">
      <alignment wrapText="1"/>
    </xf>
    <xf numFmtId="164" fontId="50" fillId="0" borderId="30" xfId="0" applyNumberFormat="1" applyFont="1" applyFill="1" applyBorder="1" applyAlignment="1">
      <alignment horizontal="right" wrapText="1"/>
    </xf>
    <xf numFmtId="164" fontId="50" fillId="0" borderId="31" xfId="0" applyNumberFormat="1" applyFont="1" applyFill="1" applyBorder="1" applyAlignment="1">
      <alignment horizontal="right" wrapText="1"/>
    </xf>
    <xf numFmtId="164" fontId="50" fillId="0" borderId="32" xfId="0" applyNumberFormat="1" applyFont="1" applyFill="1" applyBorder="1" applyAlignment="1">
      <alignment horizontal="right" wrapText="1"/>
    </xf>
    <xf numFmtId="0" fontId="49" fillId="0" borderId="13" xfId="0" applyFont="1" applyFill="1" applyBorder="1" applyAlignment="1">
      <alignment horizontal="right" wrapText="1"/>
    </xf>
    <xf numFmtId="0" fontId="50" fillId="0" borderId="14" xfId="0" applyFont="1" applyFill="1" applyBorder="1" applyAlignment="1">
      <alignment wrapText="1"/>
    </xf>
    <xf numFmtId="164" fontId="49" fillId="0" borderId="14" xfId="0" applyNumberFormat="1" applyFont="1" applyFill="1" applyBorder="1" applyAlignment="1">
      <alignment wrapText="1"/>
    </xf>
    <xf numFmtId="164" fontId="49" fillId="0" borderId="14" xfId="0" applyNumberFormat="1" applyFont="1" applyFill="1" applyBorder="1" applyAlignment="1">
      <alignment horizontal="right" wrapText="1"/>
    </xf>
    <xf numFmtId="0" fontId="50" fillId="0" borderId="0" xfId="0" applyFont="1" applyFill="1" applyAlignment="1">
      <alignment vertical="top" wrapText="1"/>
    </xf>
    <xf numFmtId="0" fontId="51" fillId="33" borderId="0" xfId="0" applyFont="1" applyFill="1" applyAlignment="1">
      <alignment horizontal="center" vertical="top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Г1" xfId="48"/>
    <cellStyle name="ЗГ2" xfId="49"/>
    <cellStyle name="ЗГ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="120" zoomScaleSheetLayoutView="120" zoomScalePageLayoutView="0" workbookViewId="0" topLeftCell="A1">
      <selection activeCell="H40" sqref="H40"/>
    </sheetView>
  </sheetViews>
  <sheetFormatPr defaultColWidth="9.33203125" defaultRowHeight="12.75"/>
  <cols>
    <col min="1" max="1" width="71.33203125" style="1" customWidth="1"/>
    <col min="2" max="2" width="12.33203125" style="1" customWidth="1"/>
    <col min="3" max="3" width="15.5" style="1" customWidth="1"/>
    <col min="4" max="4" width="16.16015625" style="1" customWidth="1"/>
    <col min="5" max="5" width="12" style="1" customWidth="1"/>
    <col min="6" max="6" width="16.16015625" style="1" customWidth="1"/>
    <col min="7" max="7" width="13.66015625" style="1" customWidth="1"/>
    <col min="8" max="8" width="16" style="1" customWidth="1"/>
    <col min="9" max="9" width="11.83203125" style="1" customWidth="1"/>
    <col min="10" max="10" width="15.66015625" style="1" customWidth="1"/>
    <col min="11" max="11" width="12.33203125" style="1" customWidth="1"/>
    <col min="12" max="16384" width="9.33203125" style="1" customWidth="1"/>
  </cols>
  <sheetData>
    <row r="1" spans="1:11" ht="42" customHeight="1">
      <c r="A1" s="38" t="s">
        <v>159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 customHeight="1" thickBot="1">
      <c r="A2" s="1" t="s">
        <v>0</v>
      </c>
      <c r="F2" s="2"/>
      <c r="G2" s="2"/>
      <c r="H2" s="2"/>
      <c r="I2" s="2"/>
      <c r="J2" s="45" t="s">
        <v>1</v>
      </c>
      <c r="K2" s="45"/>
    </row>
    <row r="3" spans="1:11" ht="18" customHeight="1" thickBot="1">
      <c r="A3" s="39" t="s">
        <v>2</v>
      </c>
      <c r="B3" s="39" t="s">
        <v>3</v>
      </c>
      <c r="C3" s="39" t="s">
        <v>160</v>
      </c>
      <c r="D3" s="41" t="s">
        <v>4</v>
      </c>
      <c r="E3" s="42"/>
      <c r="F3" s="41" t="s">
        <v>5</v>
      </c>
      <c r="G3" s="42"/>
      <c r="H3" s="43" t="s">
        <v>154</v>
      </c>
      <c r="I3" s="44"/>
      <c r="J3" s="41" t="s">
        <v>164</v>
      </c>
      <c r="K3" s="42"/>
    </row>
    <row r="4" spans="1:11" ht="73.5" customHeight="1" thickBot="1">
      <c r="A4" s="40"/>
      <c r="B4" s="40"/>
      <c r="C4" s="40"/>
      <c r="D4" s="3" t="s">
        <v>161</v>
      </c>
      <c r="E4" s="16" t="s">
        <v>162</v>
      </c>
      <c r="F4" s="16" t="s">
        <v>6</v>
      </c>
      <c r="G4" s="16" t="s">
        <v>163</v>
      </c>
      <c r="H4" s="16" t="s">
        <v>6</v>
      </c>
      <c r="I4" s="16" t="s">
        <v>155</v>
      </c>
      <c r="J4" s="16" t="s">
        <v>6</v>
      </c>
      <c r="K4" s="16" t="s">
        <v>165</v>
      </c>
    </row>
    <row r="5" spans="1:11" ht="14.25" customHeight="1" thickBot="1">
      <c r="A5" s="4">
        <v>1</v>
      </c>
      <c r="B5" s="5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18.75" customHeight="1">
      <c r="A6" s="7" t="s">
        <v>7</v>
      </c>
      <c r="B6" s="8" t="s">
        <v>8</v>
      </c>
      <c r="C6" s="17">
        <f>SUM(C7:C15)</f>
        <v>1850328.6999999997</v>
      </c>
      <c r="D6" s="17">
        <f>SUM(D7:D15)</f>
        <v>2227669.8</v>
      </c>
      <c r="E6" s="17">
        <f>D6/C6*100</f>
        <v>120.39319284189887</v>
      </c>
      <c r="F6" s="18">
        <f>SUM(F7:F15)</f>
        <v>5366865.1</v>
      </c>
      <c r="G6" s="18">
        <f>F6/D6*100</f>
        <v>240.91833987245326</v>
      </c>
      <c r="H6" s="18">
        <f>SUM(H7:H15)</f>
        <v>4790717.2</v>
      </c>
      <c r="I6" s="18">
        <f>H6/F6*100</f>
        <v>89.26472178329954</v>
      </c>
      <c r="J6" s="18">
        <f>SUM(J7:J15)</f>
        <v>3814872.6</v>
      </c>
      <c r="K6" s="19">
        <f>J6/H6*100</f>
        <v>79.6305112729259</v>
      </c>
    </row>
    <row r="7" spans="1:11" ht="36.75" customHeight="1">
      <c r="A7" s="9" t="s">
        <v>9</v>
      </c>
      <c r="B7" s="10" t="s">
        <v>10</v>
      </c>
      <c r="C7" s="20">
        <v>4338.7</v>
      </c>
      <c r="D7" s="20">
        <v>7828.9</v>
      </c>
      <c r="E7" s="20">
        <f>D7/C7*100</f>
        <v>180.44345080323598</v>
      </c>
      <c r="F7" s="21">
        <v>4981</v>
      </c>
      <c r="G7" s="22">
        <f>F7/D7*100</f>
        <v>63.62324209020424</v>
      </c>
      <c r="H7" s="22">
        <v>4981</v>
      </c>
      <c r="I7" s="22">
        <f>H7/F7*100</f>
        <v>100</v>
      </c>
      <c r="J7" s="22">
        <v>4981</v>
      </c>
      <c r="K7" s="23">
        <f>J7/H7*100</f>
        <v>100</v>
      </c>
    </row>
    <row r="8" spans="1:11" ht="51.75" customHeight="1">
      <c r="A8" s="9" t="s">
        <v>11</v>
      </c>
      <c r="B8" s="10" t="s">
        <v>12</v>
      </c>
      <c r="C8" s="20">
        <v>98628.3</v>
      </c>
      <c r="D8" s="20">
        <v>128767.9</v>
      </c>
      <c r="E8" s="20">
        <f>D8/C8*100</f>
        <v>130.55877471273456</v>
      </c>
      <c r="F8" s="21">
        <v>121446</v>
      </c>
      <c r="G8" s="22">
        <f aca="true" t="shared" si="0" ref="G8:G72">F8/D8*100</f>
        <v>94.31387791522577</v>
      </c>
      <c r="H8" s="22">
        <v>121446</v>
      </c>
      <c r="I8" s="22">
        <f aca="true" t="shared" si="1" ref="I8:I72">H8/F8*100</f>
        <v>100</v>
      </c>
      <c r="J8" s="22">
        <v>121446</v>
      </c>
      <c r="K8" s="23">
        <f aca="true" t="shared" si="2" ref="K8:K72">J8/H8*100</f>
        <v>100</v>
      </c>
    </row>
    <row r="9" spans="1:11" ht="51" customHeight="1">
      <c r="A9" s="9" t="s">
        <v>13</v>
      </c>
      <c r="B9" s="10" t="s">
        <v>14</v>
      </c>
      <c r="C9" s="20">
        <v>135154.8</v>
      </c>
      <c r="D9" s="20">
        <v>170649.3</v>
      </c>
      <c r="E9" s="20">
        <f aca="true" t="shared" si="3" ref="E9:E73">D9/C9*100</f>
        <v>126.26210833799465</v>
      </c>
      <c r="F9" s="21">
        <v>170297.2</v>
      </c>
      <c r="G9" s="22">
        <f t="shared" si="0"/>
        <v>99.79367041060235</v>
      </c>
      <c r="H9" s="22">
        <v>170297.2</v>
      </c>
      <c r="I9" s="22">
        <f t="shared" si="1"/>
        <v>100</v>
      </c>
      <c r="J9" s="22">
        <v>170297.2</v>
      </c>
      <c r="K9" s="23">
        <f t="shared" si="2"/>
        <v>100</v>
      </c>
    </row>
    <row r="10" spans="1:11" ht="18" customHeight="1">
      <c r="A10" s="9" t="s">
        <v>15</v>
      </c>
      <c r="B10" s="10" t="s">
        <v>16</v>
      </c>
      <c r="C10" s="20">
        <v>163938.4</v>
      </c>
      <c r="D10" s="20">
        <v>186189.8</v>
      </c>
      <c r="E10" s="20">
        <f t="shared" si="3"/>
        <v>113.57302498987426</v>
      </c>
      <c r="F10" s="21">
        <v>182204.2</v>
      </c>
      <c r="G10" s="22">
        <f t="shared" si="0"/>
        <v>97.85938864535008</v>
      </c>
      <c r="H10" s="22">
        <v>182211.2</v>
      </c>
      <c r="I10" s="22">
        <f t="shared" si="1"/>
        <v>100.00384184338232</v>
      </c>
      <c r="J10" s="22">
        <v>182219.4</v>
      </c>
      <c r="K10" s="23">
        <f t="shared" si="2"/>
        <v>100.00450027221157</v>
      </c>
    </row>
    <row r="11" spans="1:11" ht="50.25" customHeight="1">
      <c r="A11" s="9" t="s">
        <v>17</v>
      </c>
      <c r="B11" s="10" t="s">
        <v>18</v>
      </c>
      <c r="C11" s="20">
        <v>166627.7</v>
      </c>
      <c r="D11" s="20">
        <v>216508.7</v>
      </c>
      <c r="E11" s="20">
        <f t="shared" si="3"/>
        <v>129.9355989430329</v>
      </c>
      <c r="F11" s="21">
        <v>217544.8</v>
      </c>
      <c r="G11" s="22">
        <f t="shared" si="0"/>
        <v>100.47854889895878</v>
      </c>
      <c r="H11" s="22">
        <v>217892.1</v>
      </c>
      <c r="I11" s="22">
        <f t="shared" si="1"/>
        <v>100.15964527766235</v>
      </c>
      <c r="J11" s="22">
        <v>218513.3</v>
      </c>
      <c r="K11" s="23">
        <f t="shared" si="2"/>
        <v>100.28509523750515</v>
      </c>
    </row>
    <row r="12" spans="1:11" ht="18" customHeight="1">
      <c r="A12" s="9" t="s">
        <v>19</v>
      </c>
      <c r="B12" s="10" t="s">
        <v>20</v>
      </c>
      <c r="C12" s="20">
        <v>57722.4</v>
      </c>
      <c r="D12" s="20">
        <v>82977.1</v>
      </c>
      <c r="E12" s="20">
        <f t="shared" si="3"/>
        <v>143.75199229415273</v>
      </c>
      <c r="F12" s="21">
        <v>71395.6</v>
      </c>
      <c r="G12" s="22">
        <f t="shared" si="0"/>
        <v>86.0425346270236</v>
      </c>
      <c r="H12" s="22">
        <v>71395.6</v>
      </c>
      <c r="I12" s="22">
        <f t="shared" si="1"/>
        <v>100</v>
      </c>
      <c r="J12" s="22">
        <v>71395.6</v>
      </c>
      <c r="K12" s="23">
        <f t="shared" si="2"/>
        <v>100</v>
      </c>
    </row>
    <row r="13" spans="1:11" ht="18.75" customHeight="1">
      <c r="A13" s="9" t="s">
        <v>21</v>
      </c>
      <c r="B13" s="10" t="s">
        <v>22</v>
      </c>
      <c r="C13" s="20">
        <v>6105</v>
      </c>
      <c r="D13" s="20">
        <v>5200</v>
      </c>
      <c r="E13" s="20">
        <f t="shared" si="3"/>
        <v>85.17608517608518</v>
      </c>
      <c r="F13" s="21">
        <v>5200</v>
      </c>
      <c r="G13" s="22">
        <f t="shared" si="0"/>
        <v>100</v>
      </c>
      <c r="H13" s="22">
        <v>5200</v>
      </c>
      <c r="I13" s="22">
        <f t="shared" si="1"/>
        <v>100</v>
      </c>
      <c r="J13" s="22">
        <v>5200</v>
      </c>
      <c r="K13" s="23">
        <f t="shared" si="2"/>
        <v>100</v>
      </c>
    </row>
    <row r="14" spans="1:11" ht="18" customHeight="1">
      <c r="A14" s="9" t="s">
        <v>23</v>
      </c>
      <c r="B14" s="10" t="s">
        <v>24</v>
      </c>
      <c r="C14" s="20">
        <v>0</v>
      </c>
      <c r="D14" s="20">
        <v>38694</v>
      </c>
      <c r="E14" s="20">
        <v>0</v>
      </c>
      <c r="F14" s="21">
        <v>40000</v>
      </c>
      <c r="G14" s="22">
        <f t="shared" si="0"/>
        <v>103.37520028945055</v>
      </c>
      <c r="H14" s="22">
        <v>40000</v>
      </c>
      <c r="I14" s="22">
        <f t="shared" si="1"/>
        <v>100</v>
      </c>
      <c r="J14" s="22">
        <v>40000</v>
      </c>
      <c r="K14" s="23">
        <f t="shared" si="2"/>
        <v>100</v>
      </c>
    </row>
    <row r="15" spans="1:11" ht="18.75" customHeight="1">
      <c r="A15" s="9" t="s">
        <v>25</v>
      </c>
      <c r="B15" s="10" t="s">
        <v>26</v>
      </c>
      <c r="C15" s="20">
        <v>1217813.4</v>
      </c>
      <c r="D15" s="20">
        <v>1390854.1</v>
      </c>
      <c r="E15" s="20">
        <f t="shared" si="3"/>
        <v>114.20913088983913</v>
      </c>
      <c r="F15" s="21">
        <v>4553796.3</v>
      </c>
      <c r="G15" s="22">
        <f t="shared" si="0"/>
        <v>327.41006407501686</v>
      </c>
      <c r="H15" s="22">
        <v>3977294.1</v>
      </c>
      <c r="I15" s="22">
        <f t="shared" si="1"/>
        <v>87.34018471577221</v>
      </c>
      <c r="J15" s="22">
        <v>3000820.1</v>
      </c>
      <c r="K15" s="23">
        <f t="shared" si="2"/>
        <v>75.44878564549703</v>
      </c>
    </row>
    <row r="16" spans="1:11" ht="19.5" customHeight="1">
      <c r="A16" s="12" t="s">
        <v>27</v>
      </c>
      <c r="B16" s="13" t="s">
        <v>28</v>
      </c>
      <c r="C16" s="24">
        <f aca="true" t="shared" si="4" ref="C16:J16">SUM(C17)</f>
        <v>22997</v>
      </c>
      <c r="D16" s="24">
        <f t="shared" si="4"/>
        <v>29952</v>
      </c>
      <c r="E16" s="25">
        <f t="shared" si="3"/>
        <v>130.2430751837196</v>
      </c>
      <c r="F16" s="26">
        <f t="shared" si="4"/>
        <v>31203.3</v>
      </c>
      <c r="G16" s="27">
        <f t="shared" si="0"/>
        <v>104.1776842948718</v>
      </c>
      <c r="H16" s="26">
        <f t="shared" si="4"/>
        <v>31004.1</v>
      </c>
      <c r="I16" s="27">
        <f t="shared" si="1"/>
        <v>99.36160598398246</v>
      </c>
      <c r="J16" s="26">
        <f t="shared" si="4"/>
        <v>32138.1</v>
      </c>
      <c r="K16" s="28">
        <f t="shared" si="2"/>
        <v>103.65758077157537</v>
      </c>
    </row>
    <row r="17" spans="1:11" ht="18.75" customHeight="1">
      <c r="A17" s="9" t="s">
        <v>29</v>
      </c>
      <c r="B17" s="10" t="s">
        <v>30</v>
      </c>
      <c r="C17" s="20">
        <v>22997</v>
      </c>
      <c r="D17" s="20">
        <v>29952</v>
      </c>
      <c r="E17" s="20">
        <f t="shared" si="3"/>
        <v>130.2430751837196</v>
      </c>
      <c r="F17" s="21">
        <v>31203.3</v>
      </c>
      <c r="G17" s="22">
        <f t="shared" si="0"/>
        <v>104.1776842948718</v>
      </c>
      <c r="H17" s="22">
        <v>31004.1</v>
      </c>
      <c r="I17" s="22">
        <f t="shared" si="1"/>
        <v>99.36160598398246</v>
      </c>
      <c r="J17" s="22">
        <v>32138.1</v>
      </c>
      <c r="K17" s="23">
        <f t="shared" si="2"/>
        <v>103.65758077157537</v>
      </c>
    </row>
    <row r="18" spans="1:11" ht="36.75" customHeight="1">
      <c r="A18" s="12" t="s">
        <v>31</v>
      </c>
      <c r="B18" s="13" t="s">
        <v>32</v>
      </c>
      <c r="C18" s="24">
        <f aca="true" t="shared" si="5" ref="C18:J18">SUM(C19:C22)</f>
        <v>330134</v>
      </c>
      <c r="D18" s="24">
        <f t="shared" si="5"/>
        <v>382971.4</v>
      </c>
      <c r="E18" s="25">
        <f t="shared" si="3"/>
        <v>116.00483440057674</v>
      </c>
      <c r="F18" s="26">
        <f t="shared" si="5"/>
        <v>373885.8</v>
      </c>
      <c r="G18" s="27">
        <f t="shared" si="0"/>
        <v>97.62760352339626</v>
      </c>
      <c r="H18" s="26">
        <f t="shared" si="5"/>
        <v>372375.1</v>
      </c>
      <c r="I18" s="27">
        <f t="shared" si="1"/>
        <v>99.5959461418433</v>
      </c>
      <c r="J18" s="26">
        <f t="shared" si="5"/>
        <v>353929.7</v>
      </c>
      <c r="K18" s="28">
        <f t="shared" si="2"/>
        <v>95.04655386463811</v>
      </c>
    </row>
    <row r="19" spans="1:11" ht="17.25" customHeight="1">
      <c r="A19" s="9" t="s">
        <v>33</v>
      </c>
      <c r="B19" s="10" t="s">
        <v>34</v>
      </c>
      <c r="C19" s="20">
        <v>65463</v>
      </c>
      <c r="D19" s="20">
        <v>82556.5</v>
      </c>
      <c r="E19" s="20">
        <f t="shared" si="3"/>
        <v>126.11169668362281</v>
      </c>
      <c r="F19" s="21">
        <v>81109.4</v>
      </c>
      <c r="G19" s="22">
        <f t="shared" si="0"/>
        <v>98.24713983756578</v>
      </c>
      <c r="H19" s="22">
        <v>79598.6</v>
      </c>
      <c r="I19" s="22">
        <f t="shared" si="1"/>
        <v>98.1373305683435</v>
      </c>
      <c r="J19" s="22">
        <v>61153.3</v>
      </c>
      <c r="K19" s="23">
        <f t="shared" si="2"/>
        <v>76.82710499933417</v>
      </c>
    </row>
    <row r="20" spans="1:11" ht="32.25" customHeight="1">
      <c r="A20" s="9" t="s">
        <v>35</v>
      </c>
      <c r="B20" s="10" t="s">
        <v>36</v>
      </c>
      <c r="C20" s="20">
        <v>16986.2</v>
      </c>
      <c r="D20" s="20">
        <v>22486.6</v>
      </c>
      <c r="E20" s="20">
        <f t="shared" si="3"/>
        <v>132.38158034168913</v>
      </c>
      <c r="F20" s="21">
        <v>28303.1</v>
      </c>
      <c r="G20" s="22">
        <f t="shared" si="0"/>
        <v>125.86651605845259</v>
      </c>
      <c r="H20" s="22">
        <v>28303.2</v>
      </c>
      <c r="I20" s="22">
        <f t="shared" si="1"/>
        <v>100.00035331818778</v>
      </c>
      <c r="J20" s="22">
        <v>28303.2</v>
      </c>
      <c r="K20" s="23">
        <f t="shared" si="2"/>
        <v>100</v>
      </c>
    </row>
    <row r="21" spans="1:11" ht="19.5" customHeight="1">
      <c r="A21" s="9" t="s">
        <v>37</v>
      </c>
      <c r="B21" s="10" t="s">
        <v>38</v>
      </c>
      <c r="C21" s="20">
        <v>192263.3</v>
      </c>
      <c r="D21" s="20">
        <v>214850.1</v>
      </c>
      <c r="E21" s="20">
        <f t="shared" si="3"/>
        <v>111.74784787320307</v>
      </c>
      <c r="F21" s="21">
        <v>201310.8</v>
      </c>
      <c r="G21" s="22">
        <f t="shared" si="0"/>
        <v>93.69825752931928</v>
      </c>
      <c r="H21" s="22">
        <v>201310.8</v>
      </c>
      <c r="I21" s="22">
        <f t="shared" si="1"/>
        <v>100</v>
      </c>
      <c r="J21" s="22">
        <v>201310.7</v>
      </c>
      <c r="K21" s="23">
        <f t="shared" si="2"/>
        <v>99.99995032556626</v>
      </c>
    </row>
    <row r="22" spans="1:11" ht="33.75" customHeight="1">
      <c r="A22" s="9" t="s">
        <v>39</v>
      </c>
      <c r="B22" s="10" t="s">
        <v>40</v>
      </c>
      <c r="C22" s="20">
        <v>55421.5</v>
      </c>
      <c r="D22" s="20">
        <v>63078.2</v>
      </c>
      <c r="E22" s="20">
        <f t="shared" si="3"/>
        <v>113.81539655187969</v>
      </c>
      <c r="F22" s="21">
        <v>63162.5</v>
      </c>
      <c r="G22" s="22">
        <f t="shared" si="0"/>
        <v>100.13364363599469</v>
      </c>
      <c r="H22" s="22">
        <v>63162.5</v>
      </c>
      <c r="I22" s="22">
        <f t="shared" si="1"/>
        <v>100</v>
      </c>
      <c r="J22" s="22">
        <v>63162.5</v>
      </c>
      <c r="K22" s="23">
        <f t="shared" si="2"/>
        <v>100</v>
      </c>
    </row>
    <row r="23" spans="1:11" ht="18" customHeight="1">
      <c r="A23" s="12" t="s">
        <v>41</v>
      </c>
      <c r="B23" s="13" t="s">
        <v>42</v>
      </c>
      <c r="C23" s="24">
        <f aca="true" t="shared" si="6" ref="C23:J23">SUM(C24:C33)</f>
        <v>18239835.7</v>
      </c>
      <c r="D23" s="24">
        <f t="shared" si="6"/>
        <v>18869525.5</v>
      </c>
      <c r="E23" s="25">
        <f t="shared" si="3"/>
        <v>103.45227780752433</v>
      </c>
      <c r="F23" s="26">
        <f t="shared" si="6"/>
        <v>13338355.2</v>
      </c>
      <c r="G23" s="27">
        <f t="shared" si="0"/>
        <v>70.68728463786755</v>
      </c>
      <c r="H23" s="26">
        <f t="shared" si="6"/>
        <v>11411904.8</v>
      </c>
      <c r="I23" s="27">
        <f t="shared" si="1"/>
        <v>85.55706178824809</v>
      </c>
      <c r="J23" s="26">
        <f t="shared" si="6"/>
        <v>12272894.9</v>
      </c>
      <c r="K23" s="28">
        <f t="shared" si="2"/>
        <v>107.54466598774992</v>
      </c>
    </row>
    <row r="24" spans="1:11" ht="18" customHeight="1">
      <c r="A24" s="9" t="s">
        <v>43</v>
      </c>
      <c r="B24" s="10" t="s">
        <v>44</v>
      </c>
      <c r="C24" s="20">
        <v>243302.9</v>
      </c>
      <c r="D24" s="20">
        <v>365655.3</v>
      </c>
      <c r="E24" s="20">
        <f t="shared" si="3"/>
        <v>150.2880976757778</v>
      </c>
      <c r="F24" s="21">
        <v>294916.6</v>
      </c>
      <c r="G24" s="22">
        <f t="shared" si="0"/>
        <v>80.65426646352452</v>
      </c>
      <c r="H24" s="22">
        <v>294916.6</v>
      </c>
      <c r="I24" s="22">
        <f t="shared" si="1"/>
        <v>100</v>
      </c>
      <c r="J24" s="22">
        <v>294916.6</v>
      </c>
      <c r="K24" s="23">
        <f t="shared" si="2"/>
        <v>100</v>
      </c>
    </row>
    <row r="25" spans="1:11" ht="18" customHeight="1">
      <c r="A25" s="9" t="s">
        <v>45</v>
      </c>
      <c r="B25" s="10" t="s">
        <v>46</v>
      </c>
      <c r="C25" s="20">
        <v>4023.6</v>
      </c>
      <c r="D25" s="20">
        <v>7760.7</v>
      </c>
      <c r="E25" s="20">
        <f t="shared" si="3"/>
        <v>192.87951088577393</v>
      </c>
      <c r="F25" s="21">
        <v>7764.7</v>
      </c>
      <c r="G25" s="22">
        <f t="shared" si="0"/>
        <v>100.05154174236861</v>
      </c>
      <c r="H25" s="22">
        <v>7764.7</v>
      </c>
      <c r="I25" s="22">
        <f t="shared" si="1"/>
        <v>100</v>
      </c>
      <c r="J25" s="22">
        <v>7764.7</v>
      </c>
      <c r="K25" s="23">
        <f t="shared" si="2"/>
        <v>100</v>
      </c>
    </row>
    <row r="26" spans="1:11" ht="18" customHeight="1">
      <c r="A26" s="9" t="s">
        <v>47</v>
      </c>
      <c r="B26" s="10" t="s">
        <v>48</v>
      </c>
      <c r="C26" s="20">
        <v>3816135.4</v>
      </c>
      <c r="D26" s="20">
        <v>2756050.7</v>
      </c>
      <c r="E26" s="20">
        <f t="shared" si="3"/>
        <v>72.22098828044729</v>
      </c>
      <c r="F26" s="21">
        <v>1711392.7</v>
      </c>
      <c r="G26" s="22">
        <f t="shared" si="0"/>
        <v>62.09583517458513</v>
      </c>
      <c r="H26" s="22">
        <v>1667095.3</v>
      </c>
      <c r="I26" s="22">
        <f t="shared" si="1"/>
        <v>97.41161686619326</v>
      </c>
      <c r="J26" s="22">
        <v>1633108.4</v>
      </c>
      <c r="K26" s="23">
        <f t="shared" si="2"/>
        <v>97.96131031021442</v>
      </c>
    </row>
    <row r="27" spans="1:11" ht="18.75" customHeight="1">
      <c r="A27" s="9" t="s">
        <v>49</v>
      </c>
      <c r="B27" s="10" t="s">
        <v>50</v>
      </c>
      <c r="C27" s="20">
        <v>27045.1</v>
      </c>
      <c r="D27" s="20">
        <v>40009.6</v>
      </c>
      <c r="E27" s="20">
        <f t="shared" si="3"/>
        <v>147.93659479905787</v>
      </c>
      <c r="F27" s="21">
        <v>139180</v>
      </c>
      <c r="G27" s="22">
        <f t="shared" si="0"/>
        <v>347.86651203711114</v>
      </c>
      <c r="H27" s="22">
        <v>99040.1</v>
      </c>
      <c r="I27" s="22">
        <f t="shared" si="1"/>
        <v>71.15972122431384</v>
      </c>
      <c r="J27" s="22">
        <v>77335.3</v>
      </c>
      <c r="K27" s="23">
        <f t="shared" si="2"/>
        <v>78.0848363440667</v>
      </c>
    </row>
    <row r="28" spans="1:11" ht="19.5" customHeight="1">
      <c r="A28" s="9" t="s">
        <v>51</v>
      </c>
      <c r="B28" s="10" t="s">
        <v>52</v>
      </c>
      <c r="C28" s="20">
        <v>293093.8</v>
      </c>
      <c r="D28" s="20">
        <v>337738.3</v>
      </c>
      <c r="E28" s="20">
        <f t="shared" si="3"/>
        <v>115.23215434785723</v>
      </c>
      <c r="F28" s="21">
        <v>337636.7</v>
      </c>
      <c r="G28" s="22">
        <f t="shared" si="0"/>
        <v>99.9699175367437</v>
      </c>
      <c r="H28" s="22">
        <v>344518.9</v>
      </c>
      <c r="I28" s="22">
        <f t="shared" si="1"/>
        <v>102.03834476524621</v>
      </c>
      <c r="J28" s="22">
        <v>352130.6</v>
      </c>
      <c r="K28" s="23">
        <f t="shared" si="2"/>
        <v>102.2093708066524</v>
      </c>
    </row>
    <row r="29" spans="1:11" ht="18" customHeight="1">
      <c r="A29" s="9" t="s">
        <v>53</v>
      </c>
      <c r="B29" s="10" t="s">
        <v>54</v>
      </c>
      <c r="C29" s="20">
        <v>917976.1</v>
      </c>
      <c r="D29" s="20">
        <v>1096998.7</v>
      </c>
      <c r="E29" s="20">
        <f t="shared" si="3"/>
        <v>119.50188027771094</v>
      </c>
      <c r="F29" s="21">
        <v>1146311.6</v>
      </c>
      <c r="G29" s="22">
        <f t="shared" si="0"/>
        <v>104.49525601078653</v>
      </c>
      <c r="H29" s="22">
        <v>1190453.4</v>
      </c>
      <c r="I29" s="22">
        <f t="shared" si="1"/>
        <v>103.85076797617678</v>
      </c>
      <c r="J29" s="22">
        <v>1190453.4</v>
      </c>
      <c r="K29" s="23">
        <f t="shared" si="2"/>
        <v>100</v>
      </c>
    </row>
    <row r="30" spans="1:11" ht="18" customHeight="1">
      <c r="A30" s="9" t="s">
        <v>55</v>
      </c>
      <c r="B30" s="10" t="s">
        <v>56</v>
      </c>
      <c r="C30" s="20">
        <v>8823601.5</v>
      </c>
      <c r="D30" s="20">
        <v>11008571.7</v>
      </c>
      <c r="E30" s="20">
        <f t="shared" si="3"/>
        <v>124.76279328797884</v>
      </c>
      <c r="F30" s="21">
        <v>6151824.3</v>
      </c>
      <c r="G30" s="22">
        <f t="shared" si="0"/>
        <v>55.88212955909621</v>
      </c>
      <c r="H30" s="22">
        <v>4659928.7</v>
      </c>
      <c r="I30" s="22">
        <f t="shared" si="1"/>
        <v>75.74872871450506</v>
      </c>
      <c r="J30" s="22">
        <v>5582804.8</v>
      </c>
      <c r="K30" s="23">
        <f t="shared" si="2"/>
        <v>119.80451117202715</v>
      </c>
    </row>
    <row r="31" spans="1:11" ht="18" customHeight="1">
      <c r="A31" s="9" t="s">
        <v>57</v>
      </c>
      <c r="B31" s="10" t="s">
        <v>58</v>
      </c>
      <c r="C31" s="20">
        <v>426611.5</v>
      </c>
      <c r="D31" s="20">
        <v>441923.3</v>
      </c>
      <c r="E31" s="20">
        <f t="shared" si="3"/>
        <v>103.58916719310191</v>
      </c>
      <c r="F31" s="21">
        <v>332685.5</v>
      </c>
      <c r="G31" s="22">
        <f t="shared" si="0"/>
        <v>75.28127618525659</v>
      </c>
      <c r="H31" s="22">
        <v>309046.1</v>
      </c>
      <c r="I31" s="22">
        <f t="shared" si="1"/>
        <v>92.8943702085002</v>
      </c>
      <c r="J31" s="22">
        <v>315535.5</v>
      </c>
      <c r="K31" s="23">
        <f t="shared" si="2"/>
        <v>102.09981617629215</v>
      </c>
    </row>
    <row r="32" spans="1:11" ht="31.5" customHeight="1">
      <c r="A32" s="9" t="s">
        <v>166</v>
      </c>
      <c r="B32" s="11" t="s">
        <v>167</v>
      </c>
      <c r="C32" s="20">
        <v>2996</v>
      </c>
      <c r="D32" s="20">
        <v>0</v>
      </c>
      <c r="E32" s="20">
        <f t="shared" si="3"/>
        <v>0</v>
      </c>
      <c r="F32" s="21">
        <v>0</v>
      </c>
      <c r="G32" s="22">
        <v>0</v>
      </c>
      <c r="H32" s="22">
        <v>0</v>
      </c>
      <c r="I32" s="22">
        <v>0</v>
      </c>
      <c r="J32" s="22">
        <v>0</v>
      </c>
      <c r="K32" s="23">
        <v>0</v>
      </c>
    </row>
    <row r="33" spans="1:11" ht="18" customHeight="1">
      <c r="A33" s="9" t="s">
        <v>59</v>
      </c>
      <c r="B33" s="10" t="s">
        <v>60</v>
      </c>
      <c r="C33" s="20">
        <v>3685049.8</v>
      </c>
      <c r="D33" s="20">
        <v>2814817.2</v>
      </c>
      <c r="E33" s="20">
        <f t="shared" si="3"/>
        <v>76.38478047162349</v>
      </c>
      <c r="F33" s="21">
        <v>3216643.1</v>
      </c>
      <c r="G33" s="22">
        <f t="shared" si="0"/>
        <v>114.2753817192818</v>
      </c>
      <c r="H33" s="22">
        <v>2839141</v>
      </c>
      <c r="I33" s="22">
        <f t="shared" si="1"/>
        <v>88.2640974374807</v>
      </c>
      <c r="J33" s="22">
        <v>2818845.6</v>
      </c>
      <c r="K33" s="23">
        <f t="shared" si="2"/>
        <v>99.2851570246071</v>
      </c>
    </row>
    <row r="34" spans="1:11" ht="19.5" customHeight="1">
      <c r="A34" s="12" t="s">
        <v>61</v>
      </c>
      <c r="B34" s="13" t="s">
        <v>62</v>
      </c>
      <c r="C34" s="24">
        <f aca="true" t="shared" si="7" ref="C34:J34">SUM(C35:C38)</f>
        <v>3529648.5</v>
      </c>
      <c r="D34" s="24">
        <f t="shared" si="7"/>
        <v>3236568.6999999997</v>
      </c>
      <c r="E34" s="25">
        <f t="shared" si="3"/>
        <v>91.69662928192423</v>
      </c>
      <c r="F34" s="26">
        <f t="shared" si="7"/>
        <v>1516408.5</v>
      </c>
      <c r="G34" s="27">
        <f t="shared" si="0"/>
        <v>46.85235014476906</v>
      </c>
      <c r="H34" s="26">
        <f t="shared" si="7"/>
        <v>1574363.0999999999</v>
      </c>
      <c r="I34" s="27">
        <f t="shared" si="1"/>
        <v>103.82183296915046</v>
      </c>
      <c r="J34" s="26">
        <f t="shared" si="7"/>
        <v>1583867.5999999999</v>
      </c>
      <c r="K34" s="28">
        <f t="shared" si="2"/>
        <v>100.60370444403834</v>
      </c>
    </row>
    <row r="35" spans="1:11" ht="18" customHeight="1">
      <c r="A35" s="9" t="s">
        <v>63</v>
      </c>
      <c r="B35" s="10" t="s">
        <v>64</v>
      </c>
      <c r="C35" s="20">
        <v>1901560.5</v>
      </c>
      <c r="D35" s="20">
        <v>301235.9</v>
      </c>
      <c r="E35" s="20">
        <f t="shared" si="3"/>
        <v>15.841510170199689</v>
      </c>
      <c r="F35" s="21">
        <v>234549.1</v>
      </c>
      <c r="G35" s="22">
        <f t="shared" si="0"/>
        <v>77.86226674841876</v>
      </c>
      <c r="H35" s="22">
        <v>234549.1</v>
      </c>
      <c r="I35" s="22">
        <f t="shared" si="1"/>
        <v>100</v>
      </c>
      <c r="J35" s="22">
        <v>234549.1</v>
      </c>
      <c r="K35" s="23">
        <f t="shared" si="2"/>
        <v>100</v>
      </c>
    </row>
    <row r="36" spans="1:11" ht="18" customHeight="1">
      <c r="A36" s="9" t="s">
        <v>65</v>
      </c>
      <c r="B36" s="10" t="s">
        <v>66</v>
      </c>
      <c r="C36" s="20">
        <v>932779.6</v>
      </c>
      <c r="D36" s="20">
        <v>2353027.4</v>
      </c>
      <c r="E36" s="20">
        <f t="shared" si="3"/>
        <v>252.25974067185862</v>
      </c>
      <c r="F36" s="21">
        <v>624941.3</v>
      </c>
      <c r="G36" s="22">
        <f t="shared" si="0"/>
        <v>26.559031994272576</v>
      </c>
      <c r="H36" s="22">
        <v>676236.9</v>
      </c>
      <c r="I36" s="22">
        <f t="shared" si="1"/>
        <v>108.20806690164339</v>
      </c>
      <c r="J36" s="22">
        <v>682895.4</v>
      </c>
      <c r="K36" s="23">
        <f t="shared" si="2"/>
        <v>100.98464014607897</v>
      </c>
    </row>
    <row r="37" spans="1:11" ht="18.75" customHeight="1">
      <c r="A37" s="9" t="s">
        <v>67</v>
      </c>
      <c r="B37" s="10" t="s">
        <v>68</v>
      </c>
      <c r="C37" s="20">
        <v>557120.9</v>
      </c>
      <c r="D37" s="20">
        <v>424799.1</v>
      </c>
      <c r="E37" s="20">
        <f t="shared" si="3"/>
        <v>76.24899730022693</v>
      </c>
      <c r="F37" s="21">
        <v>496714.4</v>
      </c>
      <c r="G37" s="22">
        <f t="shared" si="0"/>
        <v>116.92924961470024</v>
      </c>
      <c r="H37" s="22">
        <v>503373.4</v>
      </c>
      <c r="I37" s="22">
        <f t="shared" si="1"/>
        <v>101.34060941257191</v>
      </c>
      <c r="J37" s="22">
        <v>506219.4</v>
      </c>
      <c r="K37" s="23">
        <f t="shared" si="2"/>
        <v>100.56538545739603</v>
      </c>
    </row>
    <row r="38" spans="1:11" ht="31.5" customHeight="1">
      <c r="A38" s="9" t="s">
        <v>69</v>
      </c>
      <c r="B38" s="10" t="s">
        <v>70</v>
      </c>
      <c r="C38" s="20">
        <v>138187.5</v>
      </c>
      <c r="D38" s="20">
        <v>157506.3</v>
      </c>
      <c r="E38" s="20">
        <f t="shared" si="3"/>
        <v>113.9801356852103</v>
      </c>
      <c r="F38" s="21">
        <v>160203.7</v>
      </c>
      <c r="G38" s="22">
        <f t="shared" si="0"/>
        <v>101.71256641797821</v>
      </c>
      <c r="H38" s="22">
        <v>160203.7</v>
      </c>
      <c r="I38" s="22">
        <f t="shared" si="1"/>
        <v>100</v>
      </c>
      <c r="J38" s="22">
        <v>160203.7</v>
      </c>
      <c r="K38" s="23">
        <f t="shared" si="2"/>
        <v>100</v>
      </c>
    </row>
    <row r="39" spans="1:11" ht="19.5" customHeight="1">
      <c r="A39" s="12" t="s">
        <v>71</v>
      </c>
      <c r="B39" s="13" t="s">
        <v>72</v>
      </c>
      <c r="C39" s="24">
        <f aca="true" t="shared" si="8" ref="C39:J39">SUM(C40:C42)</f>
        <v>25951.4</v>
      </c>
      <c r="D39" s="24">
        <f t="shared" si="8"/>
        <v>45887.5</v>
      </c>
      <c r="E39" s="25">
        <f t="shared" si="3"/>
        <v>176.82090368920365</v>
      </c>
      <c r="F39" s="26">
        <f t="shared" si="8"/>
        <v>79357</v>
      </c>
      <c r="G39" s="27">
        <f t="shared" si="0"/>
        <v>172.93816398801417</v>
      </c>
      <c r="H39" s="26">
        <f t="shared" si="8"/>
        <v>77365.29999999999</v>
      </c>
      <c r="I39" s="27">
        <f t="shared" si="1"/>
        <v>97.49020250261475</v>
      </c>
      <c r="J39" s="26">
        <f t="shared" si="8"/>
        <v>77684.4</v>
      </c>
      <c r="K39" s="28">
        <f t="shared" si="2"/>
        <v>100.41245881551548</v>
      </c>
    </row>
    <row r="40" spans="1:11" ht="20.25" customHeight="1">
      <c r="A40" s="9" t="s">
        <v>73</v>
      </c>
      <c r="B40" s="10" t="s">
        <v>74</v>
      </c>
      <c r="C40" s="20">
        <v>250</v>
      </c>
      <c r="D40" s="20">
        <v>0</v>
      </c>
      <c r="E40" s="20">
        <f t="shared" si="3"/>
        <v>0</v>
      </c>
      <c r="F40" s="21">
        <v>0</v>
      </c>
      <c r="G40" s="22">
        <v>0</v>
      </c>
      <c r="H40" s="22">
        <v>0</v>
      </c>
      <c r="I40" s="22">
        <v>0</v>
      </c>
      <c r="J40" s="22">
        <v>0</v>
      </c>
      <c r="K40" s="23">
        <v>0</v>
      </c>
    </row>
    <row r="41" spans="1:11" ht="31.5" customHeight="1">
      <c r="A41" s="9" t="s">
        <v>75</v>
      </c>
      <c r="B41" s="10" t="s">
        <v>76</v>
      </c>
      <c r="C41" s="20">
        <v>14382.4</v>
      </c>
      <c r="D41" s="20">
        <v>26787.2</v>
      </c>
      <c r="E41" s="20">
        <f t="shared" si="3"/>
        <v>186.2498609411503</v>
      </c>
      <c r="F41" s="21">
        <v>54130.2</v>
      </c>
      <c r="G41" s="22">
        <f t="shared" si="0"/>
        <v>202.07487158045635</v>
      </c>
      <c r="H41" s="22">
        <v>54130.2</v>
      </c>
      <c r="I41" s="22">
        <f t="shared" si="1"/>
        <v>100</v>
      </c>
      <c r="J41" s="22">
        <v>54130.2</v>
      </c>
      <c r="K41" s="23">
        <f t="shared" si="2"/>
        <v>100</v>
      </c>
    </row>
    <row r="42" spans="1:11" ht="18.75" customHeight="1">
      <c r="A42" s="9" t="s">
        <v>77</v>
      </c>
      <c r="B42" s="10" t="s">
        <v>78</v>
      </c>
      <c r="C42" s="20">
        <v>11319</v>
      </c>
      <c r="D42" s="20">
        <v>19100.3</v>
      </c>
      <c r="E42" s="20">
        <f t="shared" si="3"/>
        <v>168.74547221485997</v>
      </c>
      <c r="F42" s="21">
        <v>25226.8</v>
      </c>
      <c r="G42" s="22">
        <f t="shared" si="0"/>
        <v>132.07541242807704</v>
      </c>
      <c r="H42" s="22">
        <v>23235.1</v>
      </c>
      <c r="I42" s="22">
        <f t="shared" si="1"/>
        <v>92.10482502735185</v>
      </c>
      <c r="J42" s="22">
        <v>23554.2</v>
      </c>
      <c r="K42" s="23">
        <f t="shared" si="2"/>
        <v>101.373353245736</v>
      </c>
    </row>
    <row r="43" spans="1:11" ht="22.5" customHeight="1">
      <c r="A43" s="12" t="s">
        <v>79</v>
      </c>
      <c r="B43" s="13" t="s">
        <v>80</v>
      </c>
      <c r="C43" s="24">
        <f aca="true" t="shared" si="9" ref="C43:J43">SUM(C44:C50)</f>
        <v>10406260.299999999</v>
      </c>
      <c r="D43" s="24">
        <f t="shared" si="9"/>
        <v>12801458.100000001</v>
      </c>
      <c r="E43" s="25">
        <f t="shared" si="3"/>
        <v>123.01689301391012</v>
      </c>
      <c r="F43" s="26">
        <f t="shared" si="9"/>
        <v>13117537.500000002</v>
      </c>
      <c r="G43" s="27">
        <f t="shared" si="0"/>
        <v>102.4690890485358</v>
      </c>
      <c r="H43" s="26">
        <f t="shared" si="9"/>
        <v>12638265.600000001</v>
      </c>
      <c r="I43" s="27">
        <f t="shared" si="1"/>
        <v>96.3463271974637</v>
      </c>
      <c r="J43" s="26">
        <f t="shared" si="9"/>
        <v>12217648.1</v>
      </c>
      <c r="K43" s="28">
        <f t="shared" si="2"/>
        <v>96.67187323551737</v>
      </c>
    </row>
    <row r="44" spans="1:11" ht="18" customHeight="1">
      <c r="A44" s="9" t="s">
        <v>81</v>
      </c>
      <c r="B44" s="10" t="s">
        <v>82</v>
      </c>
      <c r="C44" s="20">
        <v>2344210.7</v>
      </c>
      <c r="D44" s="20">
        <v>3504777.2</v>
      </c>
      <c r="E44" s="20">
        <f t="shared" si="3"/>
        <v>149.50777248819827</v>
      </c>
      <c r="F44" s="21">
        <v>3813414.4</v>
      </c>
      <c r="G44" s="22">
        <f t="shared" si="0"/>
        <v>108.80618602517728</v>
      </c>
      <c r="H44" s="22">
        <v>3466512.2</v>
      </c>
      <c r="I44" s="22">
        <f t="shared" si="1"/>
        <v>90.9031077241435</v>
      </c>
      <c r="J44" s="22">
        <v>3466512.2</v>
      </c>
      <c r="K44" s="23">
        <f t="shared" si="2"/>
        <v>100</v>
      </c>
    </row>
    <row r="45" spans="1:11" ht="18" customHeight="1">
      <c r="A45" s="9" t="s">
        <v>83</v>
      </c>
      <c r="B45" s="10" t="s">
        <v>84</v>
      </c>
      <c r="C45" s="20">
        <v>5444102.1</v>
      </c>
      <c r="D45" s="20">
        <v>6661547.4</v>
      </c>
      <c r="E45" s="20">
        <f t="shared" si="3"/>
        <v>122.36264635815704</v>
      </c>
      <c r="F45" s="21">
        <v>6551298.7</v>
      </c>
      <c r="G45" s="22">
        <f t="shared" si="0"/>
        <v>98.34499864100644</v>
      </c>
      <c r="H45" s="22">
        <v>6502003.1</v>
      </c>
      <c r="I45" s="22">
        <f t="shared" si="1"/>
        <v>99.24754461279562</v>
      </c>
      <c r="J45" s="22">
        <v>6081250.2</v>
      </c>
      <c r="K45" s="23">
        <f t="shared" si="2"/>
        <v>93.52887266387185</v>
      </c>
    </row>
    <row r="46" spans="1:11" ht="18" customHeight="1">
      <c r="A46" s="9" t="s">
        <v>156</v>
      </c>
      <c r="B46" s="11" t="s">
        <v>157</v>
      </c>
      <c r="C46" s="20">
        <v>84700</v>
      </c>
      <c r="D46" s="20">
        <v>209227.4</v>
      </c>
      <c r="E46" s="20">
        <v>0</v>
      </c>
      <c r="F46" s="21">
        <v>64275.1</v>
      </c>
      <c r="G46" s="22">
        <f t="shared" si="0"/>
        <v>30.720211597524987</v>
      </c>
      <c r="H46" s="22">
        <v>64275.1</v>
      </c>
      <c r="I46" s="22">
        <f t="shared" si="1"/>
        <v>100</v>
      </c>
      <c r="J46" s="22">
        <v>64275.1</v>
      </c>
      <c r="K46" s="23">
        <f t="shared" si="2"/>
        <v>100</v>
      </c>
    </row>
    <row r="47" spans="1:11" ht="18.75" customHeight="1">
      <c r="A47" s="9" t="s">
        <v>85</v>
      </c>
      <c r="B47" s="10" t="s">
        <v>86</v>
      </c>
      <c r="C47" s="20">
        <v>1249317.4</v>
      </c>
      <c r="D47" s="20">
        <v>1440475.6</v>
      </c>
      <c r="E47" s="20">
        <f t="shared" si="3"/>
        <v>115.30101157640166</v>
      </c>
      <c r="F47" s="21">
        <v>1389446.3</v>
      </c>
      <c r="G47" s="22">
        <f t="shared" si="0"/>
        <v>96.45746863049953</v>
      </c>
      <c r="H47" s="22">
        <v>1368706.7</v>
      </c>
      <c r="I47" s="22">
        <f t="shared" si="1"/>
        <v>98.50734785504123</v>
      </c>
      <c r="J47" s="22">
        <v>1368706.7</v>
      </c>
      <c r="K47" s="23">
        <f t="shared" si="2"/>
        <v>100</v>
      </c>
    </row>
    <row r="48" spans="1:11" ht="32.25" customHeight="1">
      <c r="A48" s="9" t="s">
        <v>87</v>
      </c>
      <c r="B48" s="10" t="s">
        <v>88</v>
      </c>
      <c r="C48" s="20">
        <v>172340.4</v>
      </c>
      <c r="D48" s="20">
        <v>184516.3</v>
      </c>
      <c r="E48" s="20">
        <f t="shared" si="3"/>
        <v>107.06502944173275</v>
      </c>
      <c r="F48" s="21">
        <v>200050.8</v>
      </c>
      <c r="G48" s="22">
        <f t="shared" si="0"/>
        <v>108.41903940193902</v>
      </c>
      <c r="H48" s="22">
        <v>199385.4</v>
      </c>
      <c r="I48" s="22">
        <f t="shared" si="1"/>
        <v>99.66738448434099</v>
      </c>
      <c r="J48" s="22">
        <v>199385.4</v>
      </c>
      <c r="K48" s="23">
        <f t="shared" si="2"/>
        <v>100</v>
      </c>
    </row>
    <row r="49" spans="1:11" ht="18" customHeight="1">
      <c r="A49" s="9" t="s">
        <v>158</v>
      </c>
      <c r="B49" s="10" t="s">
        <v>89</v>
      </c>
      <c r="C49" s="20">
        <v>192820</v>
      </c>
      <c r="D49" s="20">
        <v>331708.6</v>
      </c>
      <c r="E49" s="20">
        <f t="shared" si="3"/>
        <v>172.0301835909138</v>
      </c>
      <c r="F49" s="21">
        <v>346008.3</v>
      </c>
      <c r="G49" s="22">
        <f t="shared" si="0"/>
        <v>104.3109222974623</v>
      </c>
      <c r="H49" s="22">
        <v>346008.3</v>
      </c>
      <c r="I49" s="22">
        <f t="shared" si="1"/>
        <v>100</v>
      </c>
      <c r="J49" s="22">
        <v>346008.3</v>
      </c>
      <c r="K49" s="23">
        <f t="shared" si="2"/>
        <v>100</v>
      </c>
    </row>
    <row r="50" spans="1:11" ht="21" customHeight="1">
      <c r="A50" s="9" t="s">
        <v>90</v>
      </c>
      <c r="B50" s="10" t="s">
        <v>91</v>
      </c>
      <c r="C50" s="20">
        <v>918769.7</v>
      </c>
      <c r="D50" s="20">
        <v>469205.6</v>
      </c>
      <c r="E50" s="20">
        <f t="shared" si="3"/>
        <v>51.06890225047691</v>
      </c>
      <c r="F50" s="21">
        <v>753043.9</v>
      </c>
      <c r="G50" s="22">
        <f t="shared" si="0"/>
        <v>160.49337433312817</v>
      </c>
      <c r="H50" s="22">
        <v>691374.8</v>
      </c>
      <c r="I50" s="22">
        <f t="shared" si="1"/>
        <v>91.81068992126488</v>
      </c>
      <c r="J50" s="22">
        <v>691510.2</v>
      </c>
      <c r="K50" s="23">
        <f t="shared" si="2"/>
        <v>100.01958416766128</v>
      </c>
    </row>
    <row r="51" spans="1:11" ht="20.25" customHeight="1">
      <c r="A51" s="12" t="s">
        <v>92</v>
      </c>
      <c r="B51" s="13" t="s">
        <v>93</v>
      </c>
      <c r="C51" s="24">
        <f aca="true" t="shared" si="10" ref="C51:J51">SUM(C52:C53)</f>
        <v>587334.4</v>
      </c>
      <c r="D51" s="24">
        <f t="shared" si="10"/>
        <v>895421.9</v>
      </c>
      <c r="E51" s="25">
        <f t="shared" si="3"/>
        <v>152.45521120506478</v>
      </c>
      <c r="F51" s="26">
        <f t="shared" si="10"/>
        <v>819892.6</v>
      </c>
      <c r="G51" s="27">
        <f t="shared" si="0"/>
        <v>91.56494832212614</v>
      </c>
      <c r="H51" s="26">
        <f t="shared" si="10"/>
        <v>664939.3</v>
      </c>
      <c r="I51" s="27">
        <f t="shared" si="1"/>
        <v>81.10078076079722</v>
      </c>
      <c r="J51" s="26">
        <f t="shared" si="10"/>
        <v>665055.4</v>
      </c>
      <c r="K51" s="28">
        <f t="shared" si="2"/>
        <v>100.01746024035576</v>
      </c>
    </row>
    <row r="52" spans="1:11" ht="21" customHeight="1">
      <c r="A52" s="9" t="s">
        <v>94</v>
      </c>
      <c r="B52" s="10" t="s">
        <v>95</v>
      </c>
      <c r="C52" s="20">
        <v>549751</v>
      </c>
      <c r="D52" s="20">
        <v>840853.9</v>
      </c>
      <c r="E52" s="20">
        <f t="shared" si="3"/>
        <v>152.95177271164582</v>
      </c>
      <c r="F52" s="21">
        <v>763494.4</v>
      </c>
      <c r="G52" s="22">
        <f t="shared" si="0"/>
        <v>90.79988806616703</v>
      </c>
      <c r="H52" s="22">
        <v>609334.8</v>
      </c>
      <c r="I52" s="22">
        <f t="shared" si="1"/>
        <v>79.80867967073499</v>
      </c>
      <c r="J52" s="22">
        <v>609334.8</v>
      </c>
      <c r="K52" s="23">
        <f t="shared" si="2"/>
        <v>100</v>
      </c>
    </row>
    <row r="53" spans="1:11" ht="19.5" customHeight="1">
      <c r="A53" s="9" t="s">
        <v>96</v>
      </c>
      <c r="B53" s="10" t="s">
        <v>97</v>
      </c>
      <c r="C53" s="20">
        <v>37583.4</v>
      </c>
      <c r="D53" s="20">
        <v>54568</v>
      </c>
      <c r="E53" s="20">
        <f t="shared" si="3"/>
        <v>145.19176019199966</v>
      </c>
      <c r="F53" s="21">
        <v>56398.2</v>
      </c>
      <c r="G53" s="22">
        <f t="shared" si="0"/>
        <v>103.35398035478669</v>
      </c>
      <c r="H53" s="22">
        <v>55604.5</v>
      </c>
      <c r="I53" s="22">
        <f t="shared" si="1"/>
        <v>98.59268558216398</v>
      </c>
      <c r="J53" s="22">
        <v>55720.6</v>
      </c>
      <c r="K53" s="23">
        <f t="shared" si="2"/>
        <v>100.20879605067934</v>
      </c>
    </row>
    <row r="54" spans="1:11" ht="19.5" customHeight="1">
      <c r="A54" s="12" t="s">
        <v>98</v>
      </c>
      <c r="B54" s="13" t="s">
        <v>99</v>
      </c>
      <c r="C54" s="24">
        <f aca="true" t="shared" si="11" ref="C54:J54">SUM(C55:C60)</f>
        <v>4093333</v>
      </c>
      <c r="D54" s="24">
        <f t="shared" si="11"/>
        <v>5610792.699999999</v>
      </c>
      <c r="E54" s="25">
        <f t="shared" si="3"/>
        <v>137.07149406119657</v>
      </c>
      <c r="F54" s="26">
        <f t="shared" si="11"/>
        <v>3538041.9000000004</v>
      </c>
      <c r="G54" s="27">
        <f t="shared" si="0"/>
        <v>63.05779039029549</v>
      </c>
      <c r="H54" s="26">
        <f t="shared" si="11"/>
        <v>3533555.5</v>
      </c>
      <c r="I54" s="27">
        <f t="shared" si="1"/>
        <v>99.87319539658363</v>
      </c>
      <c r="J54" s="26">
        <f t="shared" si="11"/>
        <v>3533605.1</v>
      </c>
      <c r="K54" s="28">
        <f t="shared" si="2"/>
        <v>100.00140368532489</v>
      </c>
    </row>
    <row r="55" spans="1:11" ht="20.25" customHeight="1">
      <c r="A55" s="9" t="s">
        <v>100</v>
      </c>
      <c r="B55" s="10" t="s">
        <v>101</v>
      </c>
      <c r="C55" s="20">
        <v>951123.9</v>
      </c>
      <c r="D55" s="20">
        <v>2103632.1</v>
      </c>
      <c r="E55" s="20">
        <f t="shared" si="3"/>
        <v>221.17329824221642</v>
      </c>
      <c r="F55" s="21">
        <v>1273161.1</v>
      </c>
      <c r="G55" s="22">
        <f t="shared" si="0"/>
        <v>60.5220418532309</v>
      </c>
      <c r="H55" s="22">
        <v>1269172.8</v>
      </c>
      <c r="I55" s="22">
        <f t="shared" si="1"/>
        <v>99.68674035045525</v>
      </c>
      <c r="J55" s="22">
        <v>1269172.8</v>
      </c>
      <c r="K55" s="23">
        <f t="shared" si="2"/>
        <v>100</v>
      </c>
    </row>
    <row r="56" spans="1:11" ht="20.25" customHeight="1">
      <c r="A56" s="9" t="s">
        <v>102</v>
      </c>
      <c r="B56" s="10" t="s">
        <v>103</v>
      </c>
      <c r="C56" s="20">
        <v>231985.9</v>
      </c>
      <c r="D56" s="20">
        <v>732791.7</v>
      </c>
      <c r="E56" s="20">
        <f t="shared" si="3"/>
        <v>315.8776891181748</v>
      </c>
      <c r="F56" s="21">
        <v>241923.6</v>
      </c>
      <c r="G56" s="22">
        <f t="shared" si="0"/>
        <v>33.01396563307144</v>
      </c>
      <c r="H56" s="22">
        <v>241923.6</v>
      </c>
      <c r="I56" s="22">
        <f t="shared" si="1"/>
        <v>100</v>
      </c>
      <c r="J56" s="22">
        <v>241923.6</v>
      </c>
      <c r="K56" s="23">
        <f t="shared" si="2"/>
        <v>100</v>
      </c>
    </row>
    <row r="57" spans="1:11" ht="19.5" customHeight="1">
      <c r="A57" s="9" t="s">
        <v>104</v>
      </c>
      <c r="B57" s="10" t="s">
        <v>105</v>
      </c>
      <c r="C57" s="20">
        <v>47737.3</v>
      </c>
      <c r="D57" s="20">
        <v>103038</v>
      </c>
      <c r="E57" s="20">
        <f t="shared" si="3"/>
        <v>215.8437951036192</v>
      </c>
      <c r="F57" s="21">
        <v>35255.2</v>
      </c>
      <c r="G57" s="22">
        <f t="shared" si="0"/>
        <v>34.2157262369223</v>
      </c>
      <c r="H57" s="22">
        <v>35255.2</v>
      </c>
      <c r="I57" s="22">
        <f t="shared" si="1"/>
        <v>100</v>
      </c>
      <c r="J57" s="22">
        <v>35255.2</v>
      </c>
      <c r="K57" s="23">
        <f t="shared" si="2"/>
        <v>100</v>
      </c>
    </row>
    <row r="58" spans="1:11" ht="18.75" customHeight="1">
      <c r="A58" s="9" t="s">
        <v>106</v>
      </c>
      <c r="B58" s="10" t="s">
        <v>107</v>
      </c>
      <c r="C58" s="20">
        <v>133062.5</v>
      </c>
      <c r="D58" s="20">
        <v>136364.5</v>
      </c>
      <c r="E58" s="20">
        <f t="shared" si="3"/>
        <v>102.48154062940347</v>
      </c>
      <c r="F58" s="21">
        <v>134846.7</v>
      </c>
      <c r="G58" s="22">
        <f t="shared" si="0"/>
        <v>98.8869537159598</v>
      </c>
      <c r="H58" s="22">
        <v>134846.7</v>
      </c>
      <c r="I58" s="22">
        <f t="shared" si="1"/>
        <v>100</v>
      </c>
      <c r="J58" s="22">
        <v>134846.7</v>
      </c>
      <c r="K58" s="23">
        <f t="shared" si="2"/>
        <v>100</v>
      </c>
    </row>
    <row r="59" spans="1:11" ht="35.25" customHeight="1">
      <c r="A59" s="9" t="s">
        <v>108</v>
      </c>
      <c r="B59" s="10" t="s">
        <v>109</v>
      </c>
      <c r="C59" s="20">
        <v>99511.3</v>
      </c>
      <c r="D59" s="20">
        <v>96889.6</v>
      </c>
      <c r="E59" s="20">
        <f t="shared" si="3"/>
        <v>97.36542483114982</v>
      </c>
      <c r="F59" s="21">
        <v>97664.8</v>
      </c>
      <c r="G59" s="22">
        <f t="shared" si="0"/>
        <v>100.8000858709294</v>
      </c>
      <c r="H59" s="22">
        <v>97664.8</v>
      </c>
      <c r="I59" s="22">
        <f t="shared" si="1"/>
        <v>100</v>
      </c>
      <c r="J59" s="22">
        <v>97664.8</v>
      </c>
      <c r="K59" s="23">
        <f t="shared" si="2"/>
        <v>100</v>
      </c>
    </row>
    <row r="60" spans="1:11" ht="18" customHeight="1">
      <c r="A60" s="9" t="s">
        <v>110</v>
      </c>
      <c r="B60" s="10" t="s">
        <v>111</v>
      </c>
      <c r="C60" s="20">
        <v>2629912.1</v>
      </c>
      <c r="D60" s="20">
        <v>2438076.8</v>
      </c>
      <c r="E60" s="20">
        <f t="shared" si="3"/>
        <v>92.70563833673376</v>
      </c>
      <c r="F60" s="21">
        <v>1755190.5</v>
      </c>
      <c r="G60" s="22">
        <f t="shared" si="0"/>
        <v>71.9907797818346</v>
      </c>
      <c r="H60" s="22">
        <v>1754692.4</v>
      </c>
      <c r="I60" s="22">
        <f t="shared" si="1"/>
        <v>99.9716213140397</v>
      </c>
      <c r="J60" s="22">
        <v>1754742</v>
      </c>
      <c r="K60" s="23">
        <f t="shared" si="2"/>
        <v>100.00282670626488</v>
      </c>
    </row>
    <row r="61" spans="1:11" ht="22.5" customHeight="1">
      <c r="A61" s="12" t="s">
        <v>112</v>
      </c>
      <c r="B61" s="13" t="s">
        <v>113</v>
      </c>
      <c r="C61" s="24">
        <f aca="true" t="shared" si="12" ref="C61:J61">SUM(C62:C66)</f>
        <v>12080894.999999998</v>
      </c>
      <c r="D61" s="24">
        <f t="shared" si="12"/>
        <v>13447712.600000001</v>
      </c>
      <c r="E61" s="25">
        <f t="shared" si="3"/>
        <v>111.31387699338504</v>
      </c>
      <c r="F61" s="26">
        <f t="shared" si="12"/>
        <v>13116204.6</v>
      </c>
      <c r="G61" s="27">
        <f t="shared" si="0"/>
        <v>97.53483726295576</v>
      </c>
      <c r="H61" s="26">
        <f t="shared" si="12"/>
        <v>13439612.9</v>
      </c>
      <c r="I61" s="27">
        <f t="shared" si="1"/>
        <v>102.46571557750785</v>
      </c>
      <c r="J61" s="26">
        <f t="shared" si="12"/>
        <v>13720570.5</v>
      </c>
      <c r="K61" s="28">
        <f t="shared" si="2"/>
        <v>102.09051854462265</v>
      </c>
    </row>
    <row r="62" spans="1:11" ht="19.5" customHeight="1">
      <c r="A62" s="9" t="s">
        <v>114</v>
      </c>
      <c r="B62" s="10" t="s">
        <v>115</v>
      </c>
      <c r="C62" s="20">
        <v>322768.2</v>
      </c>
      <c r="D62" s="20">
        <v>378638.4</v>
      </c>
      <c r="E62" s="20">
        <f t="shared" si="3"/>
        <v>117.30969779550773</v>
      </c>
      <c r="F62" s="21">
        <v>388502.2</v>
      </c>
      <c r="G62" s="22">
        <f t="shared" si="0"/>
        <v>102.60507122362654</v>
      </c>
      <c r="H62" s="22">
        <v>388798.8</v>
      </c>
      <c r="I62" s="22">
        <f t="shared" si="1"/>
        <v>100.07634448402094</v>
      </c>
      <c r="J62" s="22">
        <v>388798.8</v>
      </c>
      <c r="K62" s="23">
        <f t="shared" si="2"/>
        <v>100</v>
      </c>
    </row>
    <row r="63" spans="1:11" ht="18.75" customHeight="1">
      <c r="A63" s="9" t="s">
        <v>116</v>
      </c>
      <c r="B63" s="10" t="s">
        <v>117</v>
      </c>
      <c r="C63" s="20">
        <v>1336737.8</v>
      </c>
      <c r="D63" s="20">
        <v>1618011.1</v>
      </c>
      <c r="E63" s="20">
        <f t="shared" si="3"/>
        <v>121.04177049530583</v>
      </c>
      <c r="F63" s="21">
        <v>1637514.7</v>
      </c>
      <c r="G63" s="22">
        <f t="shared" si="0"/>
        <v>101.20540582199959</v>
      </c>
      <c r="H63" s="22">
        <v>1629612</v>
      </c>
      <c r="I63" s="22">
        <f t="shared" si="1"/>
        <v>99.51739669878994</v>
      </c>
      <c r="J63" s="22">
        <v>1629612</v>
      </c>
      <c r="K63" s="23">
        <f t="shared" si="2"/>
        <v>100</v>
      </c>
    </row>
    <row r="64" spans="1:11" ht="19.5" customHeight="1">
      <c r="A64" s="9" t="s">
        <v>118</v>
      </c>
      <c r="B64" s="10" t="s">
        <v>119</v>
      </c>
      <c r="C64" s="20">
        <v>8666496.2</v>
      </c>
      <c r="D64" s="20">
        <v>9343274.8</v>
      </c>
      <c r="E64" s="20">
        <f t="shared" si="3"/>
        <v>107.80913744588038</v>
      </c>
      <c r="F64" s="21">
        <v>9398095.9</v>
      </c>
      <c r="G64" s="22">
        <f t="shared" si="0"/>
        <v>100.58674395405774</v>
      </c>
      <c r="H64" s="22">
        <v>9662710.7</v>
      </c>
      <c r="I64" s="22">
        <f t="shared" si="1"/>
        <v>102.81562140688519</v>
      </c>
      <c r="J64" s="22">
        <v>9887665.1</v>
      </c>
      <c r="K64" s="23">
        <f t="shared" si="2"/>
        <v>102.32806721616947</v>
      </c>
    </row>
    <row r="65" spans="1:11" ht="20.25" customHeight="1">
      <c r="A65" s="9" t="s">
        <v>120</v>
      </c>
      <c r="B65" s="10" t="s">
        <v>121</v>
      </c>
      <c r="C65" s="20">
        <v>1349945.6</v>
      </c>
      <c r="D65" s="20">
        <v>1593697.3</v>
      </c>
      <c r="E65" s="20">
        <f t="shared" si="3"/>
        <v>118.05640908789212</v>
      </c>
      <c r="F65" s="21">
        <v>1157007.6</v>
      </c>
      <c r="G65" s="22">
        <f t="shared" si="0"/>
        <v>72.59895589959274</v>
      </c>
      <c r="H65" s="22">
        <v>1240851.1</v>
      </c>
      <c r="I65" s="22">
        <f t="shared" si="1"/>
        <v>107.24658161277418</v>
      </c>
      <c r="J65" s="22">
        <v>1296263.2</v>
      </c>
      <c r="K65" s="23">
        <f t="shared" si="2"/>
        <v>104.46565264760615</v>
      </c>
    </row>
    <row r="66" spans="1:11" ht="18.75" customHeight="1">
      <c r="A66" s="9" t="s">
        <v>122</v>
      </c>
      <c r="B66" s="10" t="s">
        <v>123</v>
      </c>
      <c r="C66" s="20">
        <v>404947.2</v>
      </c>
      <c r="D66" s="20">
        <v>514091</v>
      </c>
      <c r="E66" s="20">
        <f t="shared" si="3"/>
        <v>126.95260024022885</v>
      </c>
      <c r="F66" s="21">
        <v>535084.2</v>
      </c>
      <c r="G66" s="22">
        <f t="shared" si="0"/>
        <v>104.08355719123657</v>
      </c>
      <c r="H66" s="22">
        <v>517640.3</v>
      </c>
      <c r="I66" s="22">
        <f t="shared" si="1"/>
        <v>96.73997101764546</v>
      </c>
      <c r="J66" s="22">
        <v>518231.4</v>
      </c>
      <c r="K66" s="23">
        <f t="shared" si="2"/>
        <v>100.11419126370184</v>
      </c>
    </row>
    <row r="67" spans="1:11" ht="20.25" customHeight="1">
      <c r="A67" s="12" t="s">
        <v>124</v>
      </c>
      <c r="B67" s="13" t="s">
        <v>125</v>
      </c>
      <c r="C67" s="24">
        <f aca="true" t="shared" si="13" ref="C67:J67">SUM(C68:C71)</f>
        <v>1168833.9000000001</v>
      </c>
      <c r="D67" s="24">
        <f t="shared" si="13"/>
        <v>2467583.8</v>
      </c>
      <c r="E67" s="25">
        <f t="shared" si="3"/>
        <v>211.1150095834831</v>
      </c>
      <c r="F67" s="26">
        <f t="shared" si="13"/>
        <v>2693046.1</v>
      </c>
      <c r="G67" s="27">
        <f t="shared" si="0"/>
        <v>109.13696629066865</v>
      </c>
      <c r="H67" s="26">
        <f t="shared" si="13"/>
        <v>1828876.5</v>
      </c>
      <c r="I67" s="27">
        <f t="shared" si="1"/>
        <v>67.91107289251379</v>
      </c>
      <c r="J67" s="26">
        <f t="shared" si="13"/>
        <v>892432.5000000001</v>
      </c>
      <c r="K67" s="28">
        <f t="shared" si="2"/>
        <v>48.796761290333166</v>
      </c>
    </row>
    <row r="68" spans="1:11" ht="18.75" customHeight="1">
      <c r="A68" s="9" t="s">
        <v>126</v>
      </c>
      <c r="B68" s="10" t="s">
        <v>127</v>
      </c>
      <c r="C68" s="20">
        <v>422002.6</v>
      </c>
      <c r="D68" s="20">
        <v>95086.2</v>
      </c>
      <c r="E68" s="20">
        <f t="shared" si="3"/>
        <v>22.532136057929502</v>
      </c>
      <c r="F68" s="21">
        <v>53621.7</v>
      </c>
      <c r="G68" s="22">
        <f t="shared" si="0"/>
        <v>56.39272575831193</v>
      </c>
      <c r="H68" s="22">
        <v>58251.5</v>
      </c>
      <c r="I68" s="22">
        <f t="shared" si="1"/>
        <v>108.63419100849097</v>
      </c>
      <c r="J68" s="22">
        <v>49777.8</v>
      </c>
      <c r="K68" s="23">
        <f t="shared" si="2"/>
        <v>85.45325013089791</v>
      </c>
    </row>
    <row r="69" spans="1:11" ht="18" customHeight="1">
      <c r="A69" s="9" t="s">
        <v>128</v>
      </c>
      <c r="B69" s="10" t="s">
        <v>129</v>
      </c>
      <c r="C69" s="20">
        <v>578770</v>
      </c>
      <c r="D69" s="20">
        <v>1698294.4</v>
      </c>
      <c r="E69" s="20">
        <f t="shared" si="3"/>
        <v>293.4316567893982</v>
      </c>
      <c r="F69" s="21">
        <v>1855146.1</v>
      </c>
      <c r="G69" s="22">
        <f t="shared" si="0"/>
        <v>109.23583684901747</v>
      </c>
      <c r="H69" s="22">
        <v>993910.3</v>
      </c>
      <c r="I69" s="22">
        <f t="shared" si="1"/>
        <v>53.57585044110542</v>
      </c>
      <c r="J69" s="22">
        <v>82266</v>
      </c>
      <c r="K69" s="23">
        <f t="shared" si="2"/>
        <v>8.277004474146207</v>
      </c>
    </row>
    <row r="70" spans="1:11" ht="18" customHeight="1">
      <c r="A70" s="9" t="s">
        <v>130</v>
      </c>
      <c r="B70" s="10" t="s">
        <v>131</v>
      </c>
      <c r="C70" s="20">
        <v>141891.5</v>
      </c>
      <c r="D70" s="20">
        <v>630704.9</v>
      </c>
      <c r="E70" s="20">
        <f t="shared" si="3"/>
        <v>444.49801432784915</v>
      </c>
      <c r="F70" s="21">
        <v>729436.4</v>
      </c>
      <c r="G70" s="22">
        <f t="shared" si="0"/>
        <v>115.65415141058837</v>
      </c>
      <c r="H70" s="22">
        <v>721972.8</v>
      </c>
      <c r="I70" s="22">
        <f t="shared" si="1"/>
        <v>98.97679907391516</v>
      </c>
      <c r="J70" s="22">
        <v>705646.8</v>
      </c>
      <c r="K70" s="23">
        <f t="shared" si="2"/>
        <v>97.73869597303388</v>
      </c>
    </row>
    <row r="71" spans="1:11" ht="18" customHeight="1">
      <c r="A71" s="9" t="s">
        <v>132</v>
      </c>
      <c r="B71" s="10" t="s">
        <v>133</v>
      </c>
      <c r="C71" s="20">
        <v>26169.8</v>
      </c>
      <c r="D71" s="20">
        <v>43498.3</v>
      </c>
      <c r="E71" s="20">
        <f t="shared" si="3"/>
        <v>166.2156378726624</v>
      </c>
      <c r="F71" s="21">
        <v>54841.9</v>
      </c>
      <c r="G71" s="22">
        <f t="shared" si="0"/>
        <v>126.07826052972185</v>
      </c>
      <c r="H71" s="22">
        <v>54741.9</v>
      </c>
      <c r="I71" s="22">
        <f t="shared" si="1"/>
        <v>99.8176576668569</v>
      </c>
      <c r="J71" s="22">
        <v>54741.9</v>
      </c>
      <c r="K71" s="23">
        <f t="shared" si="2"/>
        <v>100</v>
      </c>
    </row>
    <row r="72" spans="1:11" ht="17.25" customHeight="1">
      <c r="A72" s="12" t="s">
        <v>134</v>
      </c>
      <c r="B72" s="13" t="s">
        <v>135</v>
      </c>
      <c r="C72" s="24">
        <f aca="true" t="shared" si="14" ref="C72:J72">SUM(C73:C75)</f>
        <v>277702.9</v>
      </c>
      <c r="D72" s="24">
        <f t="shared" si="14"/>
        <v>256080.5</v>
      </c>
      <c r="E72" s="25">
        <f t="shared" si="3"/>
        <v>92.21383716194536</v>
      </c>
      <c r="F72" s="26">
        <f t="shared" si="14"/>
        <v>247155.40000000002</v>
      </c>
      <c r="G72" s="27">
        <f t="shared" si="0"/>
        <v>96.51472876693073</v>
      </c>
      <c r="H72" s="26">
        <f t="shared" si="14"/>
        <v>247155.40000000002</v>
      </c>
      <c r="I72" s="27">
        <f t="shared" si="1"/>
        <v>100</v>
      </c>
      <c r="J72" s="26">
        <f t="shared" si="14"/>
        <v>247155.40000000002</v>
      </c>
      <c r="K72" s="28">
        <f t="shared" si="2"/>
        <v>100</v>
      </c>
    </row>
    <row r="73" spans="1:11" ht="18.75" customHeight="1">
      <c r="A73" s="9" t="s">
        <v>136</v>
      </c>
      <c r="B73" s="10" t="s">
        <v>137</v>
      </c>
      <c r="C73" s="20">
        <v>208484.1</v>
      </c>
      <c r="D73" s="20">
        <v>179257.1</v>
      </c>
      <c r="E73" s="20">
        <f t="shared" si="3"/>
        <v>85.98118513594082</v>
      </c>
      <c r="F73" s="21">
        <v>179257.1</v>
      </c>
      <c r="G73" s="22">
        <f aca="true" t="shared" si="15" ref="G73:G82">F73/D73*100</f>
        <v>100</v>
      </c>
      <c r="H73" s="22">
        <v>179257.1</v>
      </c>
      <c r="I73" s="22">
        <f aca="true" t="shared" si="16" ref="I73:I82">H73/F73*100</f>
        <v>100</v>
      </c>
      <c r="J73" s="22">
        <v>179257.1</v>
      </c>
      <c r="K73" s="23">
        <f aca="true" t="shared" si="17" ref="K73:K82">J73/H73*100</f>
        <v>100</v>
      </c>
    </row>
    <row r="74" spans="1:11" ht="18" customHeight="1">
      <c r="A74" s="9" t="s">
        <v>138</v>
      </c>
      <c r="B74" s="10" t="s">
        <v>139</v>
      </c>
      <c r="C74" s="20">
        <v>53074.1</v>
      </c>
      <c r="D74" s="20">
        <v>69383.4</v>
      </c>
      <c r="E74" s="20">
        <f aca="true" t="shared" si="18" ref="E74:E81">D74/C74*100</f>
        <v>130.7293011092039</v>
      </c>
      <c r="F74" s="21">
        <v>60998.3</v>
      </c>
      <c r="G74" s="22">
        <f t="shared" si="15"/>
        <v>87.91483265449662</v>
      </c>
      <c r="H74" s="22">
        <v>60998.3</v>
      </c>
      <c r="I74" s="22">
        <f t="shared" si="16"/>
        <v>100</v>
      </c>
      <c r="J74" s="22">
        <v>60998.3</v>
      </c>
      <c r="K74" s="23">
        <f t="shared" si="17"/>
        <v>100</v>
      </c>
    </row>
    <row r="75" spans="1:11" ht="18" customHeight="1">
      <c r="A75" s="9" t="s">
        <v>140</v>
      </c>
      <c r="B75" s="10" t="s">
        <v>141</v>
      </c>
      <c r="C75" s="20">
        <v>16144.7</v>
      </c>
      <c r="D75" s="20">
        <v>7440</v>
      </c>
      <c r="E75" s="20">
        <f t="shared" si="18"/>
        <v>46.08323474576796</v>
      </c>
      <c r="F75" s="21">
        <v>6900</v>
      </c>
      <c r="G75" s="22">
        <f t="shared" si="15"/>
        <v>92.74193548387096</v>
      </c>
      <c r="H75" s="22">
        <v>6900</v>
      </c>
      <c r="I75" s="22">
        <f t="shared" si="16"/>
        <v>100</v>
      </c>
      <c r="J75" s="22">
        <v>6900</v>
      </c>
      <c r="K75" s="23">
        <f t="shared" si="17"/>
        <v>100</v>
      </c>
    </row>
    <row r="76" spans="1:11" ht="32.25" customHeight="1">
      <c r="A76" s="12" t="s">
        <v>142</v>
      </c>
      <c r="B76" s="13" t="s">
        <v>143</v>
      </c>
      <c r="C76" s="24">
        <f aca="true" t="shared" si="19" ref="C76:J76">SUM(C77)</f>
        <v>49302.7</v>
      </c>
      <c r="D76" s="24">
        <f t="shared" si="19"/>
        <v>29594.7</v>
      </c>
      <c r="E76" s="25">
        <f t="shared" si="18"/>
        <v>60.02652998720151</v>
      </c>
      <c r="F76" s="26">
        <f t="shared" si="19"/>
        <v>29124.4</v>
      </c>
      <c r="G76" s="27">
        <f t="shared" si="15"/>
        <v>98.41086410742464</v>
      </c>
      <c r="H76" s="26">
        <f t="shared" si="19"/>
        <v>27809.4</v>
      </c>
      <c r="I76" s="27">
        <f t="shared" si="16"/>
        <v>95.48488552553872</v>
      </c>
      <c r="J76" s="26">
        <f t="shared" si="19"/>
        <v>25047</v>
      </c>
      <c r="K76" s="28">
        <f t="shared" si="17"/>
        <v>90.06666810502924</v>
      </c>
    </row>
    <row r="77" spans="1:11" ht="32.25" customHeight="1">
      <c r="A77" s="9" t="s">
        <v>144</v>
      </c>
      <c r="B77" s="10" t="s">
        <v>145</v>
      </c>
      <c r="C77" s="20">
        <v>49302.7</v>
      </c>
      <c r="D77" s="20">
        <v>29594.7</v>
      </c>
      <c r="E77" s="20">
        <f t="shared" si="18"/>
        <v>60.02652998720151</v>
      </c>
      <c r="F77" s="21">
        <v>29124.4</v>
      </c>
      <c r="G77" s="22">
        <f t="shared" si="15"/>
        <v>98.41086410742464</v>
      </c>
      <c r="H77" s="22">
        <v>27809.4</v>
      </c>
      <c r="I77" s="22">
        <f t="shared" si="16"/>
        <v>95.48488552553872</v>
      </c>
      <c r="J77" s="22">
        <v>25047</v>
      </c>
      <c r="K77" s="23">
        <f t="shared" si="17"/>
        <v>90.06666810502924</v>
      </c>
    </row>
    <row r="78" spans="1:11" ht="33" customHeight="1">
      <c r="A78" s="12" t="s">
        <v>168</v>
      </c>
      <c r="B78" s="13" t="s">
        <v>146</v>
      </c>
      <c r="C78" s="24">
        <f aca="true" t="shared" si="20" ref="C78:J78">SUM(C79:C81)</f>
        <v>2860780</v>
      </c>
      <c r="D78" s="24">
        <f t="shared" si="20"/>
        <v>6120036.7</v>
      </c>
      <c r="E78" s="25">
        <f t="shared" si="18"/>
        <v>213.9289529429037</v>
      </c>
      <c r="F78" s="26">
        <f t="shared" si="20"/>
        <v>4630512.4</v>
      </c>
      <c r="G78" s="27">
        <f t="shared" si="15"/>
        <v>75.6615135984397</v>
      </c>
      <c r="H78" s="26">
        <f t="shared" si="20"/>
        <v>4554294.2</v>
      </c>
      <c r="I78" s="27">
        <f t="shared" si="16"/>
        <v>98.35400073650597</v>
      </c>
      <c r="J78" s="26">
        <f t="shared" si="20"/>
        <v>4518530.3</v>
      </c>
      <c r="K78" s="28">
        <f t="shared" si="17"/>
        <v>99.21472135023689</v>
      </c>
    </row>
    <row r="79" spans="1:11" ht="47.25" customHeight="1">
      <c r="A79" s="9" t="s">
        <v>147</v>
      </c>
      <c r="B79" s="10" t="s">
        <v>148</v>
      </c>
      <c r="C79" s="20">
        <v>367724.3</v>
      </c>
      <c r="D79" s="20">
        <v>670297.8</v>
      </c>
      <c r="E79" s="20">
        <f t="shared" si="18"/>
        <v>182.28270473286645</v>
      </c>
      <c r="F79" s="21">
        <v>797109.7</v>
      </c>
      <c r="G79" s="22">
        <f t="shared" si="15"/>
        <v>118.9187402972231</v>
      </c>
      <c r="H79" s="22">
        <v>720891.5</v>
      </c>
      <c r="I79" s="22">
        <f t="shared" si="16"/>
        <v>90.4381793371728</v>
      </c>
      <c r="J79" s="22">
        <v>685127.6</v>
      </c>
      <c r="K79" s="23">
        <f t="shared" si="17"/>
        <v>95.03893443049336</v>
      </c>
    </row>
    <row r="80" spans="1:11" ht="18" customHeight="1">
      <c r="A80" s="9" t="s">
        <v>149</v>
      </c>
      <c r="B80" s="10" t="s">
        <v>150</v>
      </c>
      <c r="C80" s="20">
        <v>462961.5</v>
      </c>
      <c r="D80" s="20">
        <v>114124.5</v>
      </c>
      <c r="E80" s="20">
        <v>0</v>
      </c>
      <c r="F80" s="21">
        <v>168730</v>
      </c>
      <c r="G80" s="22">
        <f t="shared" si="15"/>
        <v>147.84730710758865</v>
      </c>
      <c r="H80" s="22">
        <v>168730</v>
      </c>
      <c r="I80" s="22">
        <f t="shared" si="16"/>
        <v>100</v>
      </c>
      <c r="J80" s="22">
        <v>168730</v>
      </c>
      <c r="K80" s="23">
        <f t="shared" si="17"/>
        <v>100</v>
      </c>
    </row>
    <row r="81" spans="1:11" ht="18" customHeight="1" thickBot="1">
      <c r="A81" s="14" t="s">
        <v>151</v>
      </c>
      <c r="B81" s="15" t="s">
        <v>152</v>
      </c>
      <c r="C81" s="29">
        <v>2030094.2</v>
      </c>
      <c r="D81" s="29">
        <v>5335614.4</v>
      </c>
      <c r="E81" s="20">
        <f t="shared" si="18"/>
        <v>262.82595162332865</v>
      </c>
      <c r="F81" s="30">
        <v>3664672.7</v>
      </c>
      <c r="G81" s="31">
        <f t="shared" si="15"/>
        <v>68.68323730440491</v>
      </c>
      <c r="H81" s="31">
        <v>3664672.7</v>
      </c>
      <c r="I81" s="31">
        <f t="shared" si="16"/>
        <v>100</v>
      </c>
      <c r="J81" s="31">
        <v>3664672.7</v>
      </c>
      <c r="K81" s="32">
        <f t="shared" si="17"/>
        <v>100</v>
      </c>
    </row>
    <row r="82" spans="1:11" s="37" customFormat="1" ht="28.5" customHeight="1" thickBot="1">
      <c r="A82" s="33" t="s">
        <v>153</v>
      </c>
      <c r="B82" s="34" t="s">
        <v>0</v>
      </c>
      <c r="C82" s="35">
        <f>C6+C16+C18+C23+C34+C39+C43+C51+C54+C61+C67+C72+C76+C78</f>
        <v>55523337.49999999</v>
      </c>
      <c r="D82" s="35">
        <f>D6+D16+D18+D23+D34+D39+D43+D51+D54+D61+D67+D72+D76+D78</f>
        <v>66421255.9</v>
      </c>
      <c r="E82" s="35">
        <f>D82/C82*100</f>
        <v>119.62763567661978</v>
      </c>
      <c r="F82" s="36">
        <f>F6+F16+F18+F23+F34+F39+F43+F51+F54+F61+F67+F72+F76+F78</f>
        <v>58897589.8</v>
      </c>
      <c r="G82" s="36">
        <f t="shared" si="15"/>
        <v>88.67280361074896</v>
      </c>
      <c r="H82" s="36">
        <f>H6+H16+H18+H23+H34+H39+H43+H51+H54+H61+H67+H72+H76+H78</f>
        <v>55192238.4</v>
      </c>
      <c r="I82" s="36">
        <f t="shared" si="16"/>
        <v>93.7088233787115</v>
      </c>
      <c r="J82" s="36">
        <f>J6+J16+J18+J23+J34+J39+J43+J51+J54+J61+J67+J72+J76+J78</f>
        <v>53955431.599999994</v>
      </c>
      <c r="K82" s="36">
        <f t="shared" si="17"/>
        <v>97.75909287998726</v>
      </c>
    </row>
  </sheetData>
  <sheetProtection/>
  <mergeCells count="9">
    <mergeCell ref="A1:K1"/>
    <mergeCell ref="A3:A4"/>
    <mergeCell ref="B3:B4"/>
    <mergeCell ref="C3:C4"/>
    <mergeCell ref="D3:E3"/>
    <mergeCell ref="F3:G3"/>
    <mergeCell ref="H3:I3"/>
    <mergeCell ref="J3:K3"/>
    <mergeCell ref="J2:K2"/>
  </mergeCells>
  <printOptions horizontalCentered="1"/>
  <pageMargins left="0.1968503937007874" right="0.1968503937007874" top="0.3937007874015748" bottom="0.3937007874015748" header="0.31496062992125984" footer="0.31496062992125984"/>
  <pageSetup firstPageNumber="1" useFirstPageNumber="1" fitToHeight="0" fitToWidth="1" horizontalDpi="600" verticalDpi="600" orientation="landscape" paperSize="9" scale="7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Lobach IA.</cp:lastModifiedBy>
  <cp:lastPrinted>2018-11-01T12:56:56Z</cp:lastPrinted>
  <dcterms:created xsi:type="dcterms:W3CDTF">2016-11-16T14:41:41Z</dcterms:created>
  <dcterms:modified xsi:type="dcterms:W3CDTF">2018-11-01T12:57:02Z</dcterms:modified>
  <cp:category/>
  <cp:version/>
  <cp:contentType/>
  <cp:contentStatus/>
</cp:coreProperties>
</file>