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5" windowWidth="27795" windowHeight="11760"/>
  </bookViews>
  <sheets>
    <sheet name="доходы" sheetId="1" r:id="rId1"/>
  </sheets>
  <definedNames>
    <definedName name="_xlnm.Print_Titles" localSheetId="0">доходы!$4:$5</definedName>
    <definedName name="_xlnm.Print_Area" localSheetId="0">доходы!$A$1:$G$27</definedName>
  </definedNames>
  <calcPr calcId="144525"/>
</workbook>
</file>

<file path=xl/calcChain.xml><?xml version="1.0" encoding="utf-8"?>
<calcChain xmlns="http://schemas.openxmlformats.org/spreadsheetml/2006/main">
  <c r="C23" i="1" l="1"/>
  <c r="G27" i="1" l="1"/>
  <c r="G26" i="1"/>
  <c r="G25" i="1"/>
  <c r="G24" i="1"/>
  <c r="G22" i="1"/>
  <c r="G21" i="1"/>
  <c r="G20" i="1"/>
  <c r="G19" i="1"/>
  <c r="G18" i="1"/>
  <c r="G17" i="1"/>
  <c r="G15" i="1"/>
  <c r="G14" i="1"/>
  <c r="G11" i="1"/>
  <c r="G10" i="1"/>
  <c r="F27" i="1"/>
  <c r="F26" i="1"/>
  <c r="F25" i="1"/>
  <c r="F24" i="1"/>
  <c r="F22" i="1"/>
  <c r="F21" i="1"/>
  <c r="F20" i="1"/>
  <c r="F18" i="1"/>
  <c r="F17" i="1"/>
  <c r="F15" i="1"/>
  <c r="F14" i="1"/>
  <c r="F11" i="1"/>
  <c r="F10" i="1"/>
  <c r="E9" i="1"/>
  <c r="D9" i="1"/>
  <c r="C9" i="1"/>
  <c r="E16" i="1"/>
  <c r="D16" i="1"/>
  <c r="C16" i="1"/>
  <c r="E13" i="1"/>
  <c r="E12" i="1" s="1"/>
  <c r="D13" i="1"/>
  <c r="D12" i="1" s="1"/>
  <c r="C13" i="1"/>
  <c r="C12" i="1" s="1"/>
  <c r="G16" i="1" l="1"/>
  <c r="F16" i="1"/>
  <c r="F9" i="1"/>
  <c r="G13" i="1"/>
  <c r="G12" i="1"/>
  <c r="C8" i="1"/>
  <c r="C7" i="1" s="1"/>
  <c r="C6" i="1" s="1"/>
  <c r="D8" i="1"/>
  <c r="D7" i="1" s="1"/>
  <c r="D6" i="1" s="1"/>
  <c r="E8" i="1"/>
  <c r="F12" i="1"/>
  <c r="F13" i="1"/>
  <c r="G9" i="1"/>
  <c r="E23" i="1"/>
  <c r="G23" i="1" l="1"/>
  <c r="G8" i="1"/>
  <c r="F8" i="1"/>
  <c r="E7" i="1"/>
  <c r="F23" i="1"/>
  <c r="F7" i="1" l="1"/>
  <c r="G7" i="1"/>
  <c r="E6" i="1"/>
  <c r="F6" i="1" l="1"/>
  <c r="G6" i="1"/>
</calcChain>
</file>

<file path=xl/sharedStrings.xml><?xml version="1.0" encoding="utf-8"?>
<sst xmlns="http://schemas.openxmlformats.org/spreadsheetml/2006/main" count="49" uniqueCount="49">
  <si>
    <t/>
  </si>
  <si>
    <t>тыс. рублей</t>
  </si>
  <si>
    <t>Доходы - всего</t>
  </si>
  <si>
    <t>НАЛОГОВЫЕ И НЕНАЛОГОВЫЕ ДОХОДЫ</t>
  </si>
  <si>
    <t>НАЛОГОВЫЕ 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</si>
  <si>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</si>
  <si>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</si>
  <si>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</si>
  <si>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</si>
  <si>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</si>
  <si>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</si>
  <si>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</si>
  <si>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</si>
  <si>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</si>
  <si>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% исполнения</t>
  </si>
  <si>
    <t>КБК</t>
  </si>
  <si>
    <t>Наименование доходов</t>
  </si>
  <si>
    <t>2018 год</t>
  </si>
  <si>
    <t>Бюджетные ассигнования в соответствии с Законом Калужской области
 от 04.12.2017 № 278-ОЗ</t>
  </si>
  <si>
    <t>1 00 00000 00 0000 000</t>
  </si>
  <si>
    <t>НАЛОГИ НА ПРИБЫЛЬ, ДОХОДЫ</t>
  </si>
  <si>
    <t>1 01 00000 00 0000 000</t>
  </si>
  <si>
    <t>1 01 01000 00 0000 110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</si>
  <si>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</si>
  <si>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</si>
  <si>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</si>
  <si>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</si>
  <si>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1 01 02000 01 0000 110</t>
  </si>
  <si>
    <t xml:space="preserve">     Акцизы на алкогольную продукцию</t>
  </si>
  <si>
    <t xml:space="preserve">     Акцизы на нефтепродукты</t>
  </si>
  <si>
    <t>НАЛОГИ НА ИМУЩЕСТВО</t>
  </si>
  <si>
    <t>1 06 00000 00 0000 000</t>
  </si>
  <si>
    <t>1 06 02000 02 0000 110</t>
  </si>
  <si>
    <t>1 06 04000 02 0000 110</t>
  </si>
  <si>
    <t>1 06 05000 02 0000 110</t>
  </si>
  <si>
    <t>ПРОЧИЕ НАЛОГОВЫЕ ДОХОДЫ</t>
  </si>
  <si>
    <t>2 00 00000 00 0000 000</t>
  </si>
  <si>
    <t>2 02 00000 00 0000 000</t>
  </si>
  <si>
    <t>Дотации бюджетам бюджетной системы Российской Федерации</t>
  </si>
  <si>
    <t>2 02 10000 00 0000 151</t>
  </si>
  <si>
    <t>2 02 20000 00 0000 151</t>
  </si>
  <si>
    <t xml:space="preserve">Субвенции бюджетам бюджетной системы Российской Федерации </t>
  </si>
  <si>
    <t>2 02 30000 00 0000 151</t>
  </si>
  <si>
    <t>2 02 40000 00 0000 151</t>
  </si>
  <si>
    <t>Темп роста к соответствующему периоду 2017 года, %</t>
  </si>
  <si>
    <t>Налог на игорный бизнес</t>
  </si>
  <si>
    <t>Сведения об исполнении областного бюджета за 9 месяцев 2018 года по доходам в сравнении с запланированными значениями на 2018 год и соответствующим периодом 2017 года</t>
  </si>
  <si>
    <t>Исполнено за 9 месяцев 2017 года</t>
  </si>
  <si>
    <t>Исполнено за 9 месяцев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</si>
</sst>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top" wrapText="1"/>
    </xf>
    <xf numFmtId="0" fontId="3" fillId="4" borderId="0"/>
    <xf numFmtId="165" fontId="7" fillId="0" borderId="11">
      <alignment wrapText="1"/>
    </xf>
    <xf numFmtId="165" fontId="8" fillId="0" borderId="12" applyBorder="0">
      <alignment wrapText="1"/>
    </xf>
    <xf numFmtId="165" fontId="9" fillId="0" borderId="12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</cellStyleXfs>
  <cellXfs count="77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5" fillId="3" borderId="7" xfId="0" applyFont="1" applyFill="1" applyBorder="1" applyAlignment="1">
      <alignment wrapText="1"/>
    </xf>
    <xf numFmtId="49" fontId="5" fillId="3" borderId="8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wrapText="1"/>
    </xf>
    <xf numFmtId="164" fontId="4" fillId="3" borderId="9" xfId="0" applyNumberFormat="1" applyFont="1" applyFill="1" applyBorder="1" applyAlignment="1">
      <alignment horizontal="right" wrapText="1"/>
    </xf>
    <xf numFmtId="4" fontId="0" fillId="3" borderId="0" xfId="0" applyNumberFormat="1" applyFont="1" applyFill="1" applyAlignment="1">
      <alignment vertical="top" wrapText="1"/>
    </xf>
    <xf numFmtId="0" fontId="5" fillId="0" borderId="7" xfId="0" applyFont="1" applyFill="1" applyBorder="1" applyAlignment="1">
      <alignment wrapText="1"/>
    </xf>
    <xf numFmtId="49" fontId="5" fillId="0" borderId="8" xfId="0" applyNumberFormat="1" applyFont="1" applyFill="1" applyBorder="1" applyAlignment="1">
      <alignment horizontal="center" wrapText="1"/>
    </xf>
    <xf numFmtId="0" fontId="1" fillId="3" borderId="15" xfId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164" fontId="4" fillId="3" borderId="14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164" fontId="5" fillId="3" borderId="18" xfId="0" applyNumberFormat="1" applyFont="1" applyFill="1" applyBorder="1" applyAlignment="1">
      <alignment horizontal="right" wrapText="1"/>
    </xf>
    <xf numFmtId="164" fontId="5" fillId="3" borderId="9" xfId="0" applyNumberFormat="1" applyFont="1" applyFill="1" applyBorder="1" applyAlignment="1">
      <alignment horizontal="right" wrapText="1"/>
    </xf>
    <xf numFmtId="164" fontId="4" fillId="3" borderId="23" xfId="0" applyNumberFormat="1" applyFont="1" applyFill="1" applyBorder="1" applyAlignment="1">
      <alignment horizontal="right" wrapText="1"/>
    </xf>
    <xf numFmtId="164" fontId="4" fillId="3" borderId="24" xfId="0" applyNumberFormat="1" applyFont="1" applyFill="1" applyBorder="1" applyAlignment="1">
      <alignment horizontal="right" wrapText="1"/>
    </xf>
    <xf numFmtId="164" fontId="5" fillId="3" borderId="25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0" fontId="14" fillId="3" borderId="0" xfId="0" applyFont="1" applyFill="1" applyAlignment="1">
      <alignment vertical="top" wrapText="1"/>
    </xf>
    <xf numFmtId="0" fontId="15" fillId="3" borderId="7" xfId="0" applyFont="1" applyFill="1" applyBorder="1" applyAlignment="1">
      <alignment wrapText="1"/>
    </xf>
    <xf numFmtId="0" fontId="15" fillId="3" borderId="10" xfId="0" applyFont="1" applyFill="1" applyBorder="1" applyAlignment="1">
      <alignment horizontal="center" wrapText="1"/>
    </xf>
    <xf numFmtId="0" fontId="16" fillId="3" borderId="0" xfId="0" applyFont="1" applyFill="1" applyAlignment="1">
      <alignment vertical="top" wrapText="1"/>
    </xf>
    <xf numFmtId="0" fontId="17" fillId="3" borderId="0" xfId="0" applyFont="1" applyFill="1" applyAlignment="1">
      <alignment vertical="top" wrapText="1"/>
    </xf>
    <xf numFmtId="0" fontId="4" fillId="3" borderId="8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wrapText="1"/>
    </xf>
    <xf numFmtId="49" fontId="4" fillId="3" borderId="17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64" fontId="4" fillId="3" borderId="18" xfId="0" applyNumberFormat="1" applyFont="1" applyFill="1" applyBorder="1" applyAlignment="1">
      <alignment horizontal="right" wrapText="1"/>
    </xf>
    <xf numFmtId="164" fontId="4" fillId="3" borderId="19" xfId="0" applyNumberFormat="1" applyFont="1" applyFill="1" applyBorder="1" applyAlignment="1">
      <alignment horizontal="right" wrapText="1"/>
    </xf>
    <xf numFmtId="0" fontId="5" fillId="0" borderId="29" xfId="0" applyFont="1" applyFill="1" applyBorder="1" applyAlignment="1">
      <alignment wrapText="1"/>
    </xf>
    <xf numFmtId="49" fontId="5" fillId="0" borderId="30" xfId="0" applyNumberFormat="1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right" wrapText="1"/>
    </xf>
    <xf numFmtId="164" fontId="4" fillId="3" borderId="10" xfId="0" applyNumberFormat="1" applyFont="1" applyFill="1" applyBorder="1" applyAlignment="1">
      <alignment horizontal="right" wrapText="1"/>
    </xf>
    <xf numFmtId="164" fontId="5" fillId="3" borderId="8" xfId="0" applyNumberFormat="1" applyFont="1" applyFill="1" applyBorder="1" applyAlignment="1">
      <alignment horizontal="right" wrapText="1"/>
    </xf>
    <xf numFmtId="164" fontId="4" fillId="3" borderId="8" xfId="0" applyNumberFormat="1" applyFont="1" applyFill="1" applyBorder="1" applyAlignment="1">
      <alignment horizontal="right" wrapText="1"/>
    </xf>
    <xf numFmtId="164" fontId="15" fillId="3" borderId="8" xfId="0" applyNumberFormat="1" applyFont="1" applyFill="1" applyBorder="1" applyAlignment="1">
      <alignment horizontal="right" wrapText="1"/>
    </xf>
    <xf numFmtId="164" fontId="4" fillId="3" borderId="17" xfId="0" applyNumberFormat="1" applyFont="1" applyFill="1" applyBorder="1" applyAlignment="1">
      <alignment horizontal="right" wrapText="1"/>
    </xf>
    <xf numFmtId="164" fontId="4" fillId="0" borderId="26" xfId="0" applyNumberFormat="1" applyFont="1" applyFill="1" applyBorder="1" applyAlignment="1">
      <alignment horizontal="right" wrapText="1"/>
    </xf>
    <xf numFmtId="164" fontId="4" fillId="0" borderId="23" xfId="0" applyNumberFormat="1" applyFont="1" applyFill="1" applyBorder="1" applyAlignment="1">
      <alignment horizontal="right" wrapText="1"/>
    </xf>
    <xf numFmtId="164" fontId="4" fillId="0" borderId="27" xfId="0" applyNumberFormat="1" applyFont="1" applyFill="1" applyBorder="1" applyAlignment="1">
      <alignment horizontal="right" wrapText="1"/>
    </xf>
    <xf numFmtId="164" fontId="4" fillId="0" borderId="18" xfId="0" applyNumberFormat="1" applyFont="1" applyFill="1" applyBorder="1" applyAlignment="1">
      <alignment horizontal="right" wrapText="1"/>
    </xf>
    <xf numFmtId="164" fontId="5" fillId="0" borderId="27" xfId="0" applyNumberFormat="1" applyFont="1" applyFill="1" applyBorder="1" applyAlignment="1">
      <alignment horizontal="right" wrapText="1"/>
    </xf>
    <xf numFmtId="164" fontId="5" fillId="0" borderId="18" xfId="0" applyNumberFormat="1" applyFont="1" applyFill="1" applyBorder="1" applyAlignment="1">
      <alignment horizontal="right" wrapText="1"/>
    </xf>
    <xf numFmtId="164" fontId="5" fillId="0" borderId="31" xfId="0" applyNumberFormat="1" applyFont="1" applyFill="1" applyBorder="1" applyAlignment="1">
      <alignment horizontal="right" wrapText="1"/>
    </xf>
    <xf numFmtId="164" fontId="5" fillId="0" borderId="25" xfId="0" applyNumberFormat="1" applyFont="1" applyFill="1" applyBorder="1" applyAlignment="1">
      <alignment horizontal="right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4" fillId="3" borderId="14" xfId="0" applyNumberFormat="1" applyFont="1" applyFill="1" applyBorder="1" applyAlignment="1">
      <alignment horizontal="right" vertical="center" wrapText="1"/>
    </xf>
    <xf numFmtId="164" fontId="4" fillId="3" borderId="6" xfId="0" applyNumberFormat="1" applyFont="1" applyFill="1" applyBorder="1" applyAlignment="1">
      <alignment horizontal="right" wrapText="1"/>
    </xf>
    <xf numFmtId="164" fontId="5" fillId="0" borderId="8" xfId="0" applyNumberFormat="1" applyFont="1" applyFill="1" applyBorder="1" applyAlignment="1">
      <alignment horizontal="right" wrapText="1"/>
    </xf>
    <xf numFmtId="164" fontId="15" fillId="0" borderId="8" xfId="0" applyNumberFormat="1" applyFont="1" applyFill="1" applyBorder="1" applyAlignment="1">
      <alignment horizontal="right" wrapText="1"/>
    </xf>
    <xf numFmtId="164" fontId="4" fillId="0" borderId="8" xfId="0" applyNumberFormat="1" applyFont="1" applyFill="1" applyBorder="1" applyAlignment="1">
      <alignment horizontal="right" wrapText="1"/>
    </xf>
    <xf numFmtId="164" fontId="4" fillId="0" borderId="30" xfId="0" applyNumberFormat="1" applyFont="1" applyFill="1" applyBorder="1" applyAlignment="1">
      <alignment horizontal="right" wrapText="1"/>
    </xf>
    <xf numFmtId="164" fontId="4" fillId="3" borderId="13" xfId="0" applyNumberFormat="1" applyFont="1" applyFill="1" applyBorder="1" applyAlignment="1">
      <alignment horizontal="right" wrapText="1"/>
    </xf>
    <xf numFmtId="164" fontId="15" fillId="3" borderId="18" xfId="0" applyNumberFormat="1" applyFont="1" applyFill="1" applyBorder="1" applyAlignment="1">
      <alignment horizontal="right" wrapText="1"/>
    </xf>
    <xf numFmtId="164" fontId="5" fillId="3" borderId="13" xfId="0" applyNumberFormat="1" applyFont="1" applyFill="1" applyBorder="1" applyAlignment="1">
      <alignment horizontal="right" wrapText="1"/>
    </xf>
    <xf numFmtId="164" fontId="5" fillId="3" borderId="27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</cellXfs>
  <cellStyles count="10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view="pageBreakPreview" zoomScaleNormal="115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G6" sqref="G6"/>
    </sheetView>
  </sheetViews>
  <sheetFormatPr defaultColWidth="8.83203125" defaultRowHeight="12.75" x14ac:dyDescent="0.2"/>
  <cols>
    <col min="1" max="1" width="82.1640625" style="1" customWidth="1"/>
    <col min="2" max="2" width="27.83203125" style="1" customWidth="1"/>
    <col min="3" max="3" width="18.1640625" style="1" customWidth="1"/>
    <col min="4" max="4" width="25" style="1" customWidth="1"/>
    <col min="5" max="5" width="20.33203125" style="1" customWidth="1"/>
    <col min="6" max="7" width="14" style="1" customWidth="1"/>
    <col min="8" max="8" width="8.83203125" style="1"/>
    <col min="9" max="10" width="11.6640625" style="1" bestFit="1" customWidth="1"/>
    <col min="11" max="11" width="8.83203125" style="1"/>
    <col min="12" max="12" width="12.6640625" style="1" bestFit="1" customWidth="1"/>
    <col min="13" max="16384" width="8.83203125" style="1"/>
  </cols>
  <sheetData>
    <row r="1" spans="1:7" ht="2.25" customHeight="1" x14ac:dyDescent="0.2"/>
    <row r="2" spans="1:7" ht="38.25" customHeight="1" x14ac:dyDescent="0.2">
      <c r="A2" s="70" t="s">
        <v>46</v>
      </c>
      <c r="B2" s="70"/>
      <c r="C2" s="70"/>
      <c r="D2" s="70"/>
      <c r="E2" s="70"/>
      <c r="F2" s="70"/>
      <c r="G2" s="70"/>
    </row>
    <row r="3" spans="1:7" ht="13.5" customHeight="1" thickBot="1" x14ac:dyDescent="0.25">
      <c r="A3" s="1" t="s">
        <v>0</v>
      </c>
      <c r="F3" s="2"/>
      <c r="G3" s="2" t="s">
        <v>1</v>
      </c>
    </row>
    <row r="4" spans="1:7" ht="18.75" customHeight="1" thickBot="1" x14ac:dyDescent="0.25">
      <c r="A4" s="68" t="s">
        <v>16</v>
      </c>
      <c r="B4" s="72" t="s">
        <v>15</v>
      </c>
      <c r="C4" s="68" t="s">
        <v>47</v>
      </c>
      <c r="D4" s="74" t="s">
        <v>17</v>
      </c>
      <c r="E4" s="75"/>
      <c r="F4" s="76"/>
      <c r="G4" s="68" t="s">
        <v>44</v>
      </c>
    </row>
    <row r="5" spans="1:7" ht="62.25" customHeight="1" thickBot="1" x14ac:dyDescent="0.25">
      <c r="A5" s="71"/>
      <c r="B5" s="73"/>
      <c r="C5" s="69"/>
      <c r="D5" s="24" t="s">
        <v>18</v>
      </c>
      <c r="E5" s="42" t="s">
        <v>48</v>
      </c>
      <c r="F5" s="24" t="s">
        <v>14</v>
      </c>
      <c r="G5" s="69"/>
    </row>
    <row r="6" spans="1:7" ht="18.75" customHeight="1" thickBot="1" x14ac:dyDescent="0.35">
      <c r="A6" s="14" t="s">
        <v>2</v>
      </c>
      <c r="B6" s="15"/>
      <c r="C6" s="57">
        <f>C7+C22</f>
        <v>38463937.199999996</v>
      </c>
      <c r="D6" s="57">
        <f>D7+D22</f>
        <v>51699365.899999999</v>
      </c>
      <c r="E6" s="58">
        <f>E7+E22</f>
        <v>44940381.699999996</v>
      </c>
      <c r="F6" s="16">
        <f>E6/D6*100</f>
        <v>86.926369245855668</v>
      </c>
      <c r="G6" s="16">
        <f>E6/C6*100</f>
        <v>116.8377055794486</v>
      </c>
    </row>
    <row r="7" spans="1:7" ht="20.45" customHeight="1" x14ac:dyDescent="0.25">
      <c r="A7" s="8" t="s">
        <v>3</v>
      </c>
      <c r="B7" s="9" t="s">
        <v>19</v>
      </c>
      <c r="C7" s="44">
        <f>C8+C21</f>
        <v>30613222.099999998</v>
      </c>
      <c r="D7" s="44">
        <f t="shared" ref="D7:E7" si="0">D8+D21</f>
        <v>43435141.899999999</v>
      </c>
      <c r="E7" s="59">
        <f t="shared" si="0"/>
        <v>34876637.199999996</v>
      </c>
      <c r="F7" s="21">
        <f t="shared" ref="F7:F27" si="1">E7/D7*100</f>
        <v>80.295897916705087</v>
      </c>
      <c r="G7" s="43">
        <f>E7/C7*100</f>
        <v>113.92671142577964</v>
      </c>
    </row>
    <row r="8" spans="1:7" s="5" customFormat="1" ht="15.75" x14ac:dyDescent="0.25">
      <c r="A8" s="3" t="s">
        <v>4</v>
      </c>
      <c r="B8" s="4"/>
      <c r="C8" s="46">
        <f>C9+C12+C16+C20</f>
        <v>29951822.999999996</v>
      </c>
      <c r="D8" s="46">
        <f t="shared" ref="D8:E8" si="2">D9+D12+D16+D20</f>
        <v>42686068.600000001</v>
      </c>
      <c r="E8" s="46">
        <f t="shared" si="2"/>
        <v>34089804.899999999</v>
      </c>
      <c r="F8" s="38">
        <f t="shared" si="1"/>
        <v>79.861664515059132</v>
      </c>
      <c r="G8" s="10">
        <f t="shared" ref="G8:G27" si="3">E8/C8*100</f>
        <v>113.81545924600316</v>
      </c>
    </row>
    <row r="9" spans="1:7" s="5" customFormat="1" ht="17.25" customHeight="1" x14ac:dyDescent="0.25">
      <c r="A9" s="25" t="s">
        <v>20</v>
      </c>
      <c r="B9" s="9" t="s">
        <v>21</v>
      </c>
      <c r="C9" s="46">
        <f>SUM(C10:C11)</f>
        <v>19568366.299999997</v>
      </c>
      <c r="D9" s="46">
        <f>SUM(D10:D11)</f>
        <v>28135618.700000003</v>
      </c>
      <c r="E9" s="46">
        <f>SUM(E10:E11)</f>
        <v>22046762.199999999</v>
      </c>
      <c r="F9" s="38">
        <f t="shared" si="1"/>
        <v>78.358903122325856</v>
      </c>
      <c r="G9" s="10">
        <f t="shared" si="3"/>
        <v>112.66531841240115</v>
      </c>
    </row>
    <row r="10" spans="1:7" ht="15.75" x14ac:dyDescent="0.25">
      <c r="A10" s="3" t="s">
        <v>5</v>
      </c>
      <c r="B10" s="26" t="s">
        <v>22</v>
      </c>
      <c r="C10" s="45">
        <v>10133950.6</v>
      </c>
      <c r="D10" s="45">
        <v>14119011.9</v>
      </c>
      <c r="E10" s="60">
        <v>11807415.199999999</v>
      </c>
      <c r="F10" s="19">
        <f t="shared" si="1"/>
        <v>83.627772847191935</v>
      </c>
      <c r="G10" s="20">
        <f t="shared" si="3"/>
        <v>116.51344738151772</v>
      </c>
    </row>
    <row r="11" spans="1:7" ht="15.75" x14ac:dyDescent="0.25">
      <c r="A11" s="3" t="s">
        <v>6</v>
      </c>
      <c r="B11" s="26" t="s">
        <v>27</v>
      </c>
      <c r="C11" s="45">
        <v>9434415.6999999993</v>
      </c>
      <c r="D11" s="45">
        <v>14016606.800000001</v>
      </c>
      <c r="E11" s="60">
        <v>10239347</v>
      </c>
      <c r="F11" s="19">
        <f t="shared" si="1"/>
        <v>73.051539121437003</v>
      </c>
      <c r="G11" s="20">
        <f t="shared" si="3"/>
        <v>108.53186170289275</v>
      </c>
    </row>
    <row r="12" spans="1:7" s="27" customFormat="1" ht="37.5" customHeight="1" x14ac:dyDescent="0.25">
      <c r="A12" s="25" t="s">
        <v>23</v>
      </c>
      <c r="B12" s="9" t="s">
        <v>24</v>
      </c>
      <c r="C12" s="46">
        <f>C13</f>
        <v>6935573</v>
      </c>
      <c r="D12" s="46">
        <f t="shared" ref="D12:E12" si="4">D13</f>
        <v>9330960.1999999993</v>
      </c>
      <c r="E12" s="46">
        <f t="shared" si="4"/>
        <v>7501948.2000000002</v>
      </c>
      <c r="F12" s="38">
        <f t="shared" si="1"/>
        <v>80.398458885292428</v>
      </c>
      <c r="G12" s="10">
        <f t="shared" si="3"/>
        <v>108.166235147406</v>
      </c>
    </row>
    <row r="13" spans="1:7" ht="31.5" x14ac:dyDescent="0.25">
      <c r="A13" s="3" t="s">
        <v>25</v>
      </c>
      <c r="B13" s="26" t="s">
        <v>26</v>
      </c>
      <c r="C13" s="45">
        <f>SUM(C14:C15)</f>
        <v>6935573</v>
      </c>
      <c r="D13" s="45">
        <f t="shared" ref="D13:E13" si="5">SUM(D14:D15)</f>
        <v>9330960.1999999993</v>
      </c>
      <c r="E13" s="45">
        <f t="shared" si="5"/>
        <v>7501948.2000000002</v>
      </c>
      <c r="F13" s="19">
        <f t="shared" si="1"/>
        <v>80.398458885292428</v>
      </c>
      <c r="G13" s="20">
        <f t="shared" si="3"/>
        <v>108.166235147406</v>
      </c>
    </row>
    <row r="14" spans="1:7" s="30" customFormat="1" ht="15.75" x14ac:dyDescent="0.25">
      <c r="A14" s="28" t="s">
        <v>28</v>
      </c>
      <c r="B14" s="29"/>
      <c r="C14" s="47">
        <v>5044060.7</v>
      </c>
      <c r="D14" s="47">
        <v>6745138</v>
      </c>
      <c r="E14" s="61">
        <v>5466767.2000000002</v>
      </c>
      <c r="F14" s="65">
        <f t="shared" si="1"/>
        <v>81.047521933576448</v>
      </c>
      <c r="G14" s="20">
        <f t="shared" si="3"/>
        <v>108.38028178368273</v>
      </c>
    </row>
    <row r="15" spans="1:7" s="30" customFormat="1" ht="15.75" x14ac:dyDescent="0.25">
      <c r="A15" s="28" t="s">
        <v>29</v>
      </c>
      <c r="B15" s="29"/>
      <c r="C15" s="47">
        <v>1891512.3</v>
      </c>
      <c r="D15" s="47">
        <v>2585822.2000000002</v>
      </c>
      <c r="E15" s="61">
        <v>2035181</v>
      </c>
      <c r="F15" s="65">
        <f t="shared" si="1"/>
        <v>78.705372705052952</v>
      </c>
      <c r="G15" s="20">
        <f t="shared" si="3"/>
        <v>107.59544096012488</v>
      </c>
    </row>
    <row r="16" spans="1:7" s="31" customFormat="1" ht="15.75" x14ac:dyDescent="0.25">
      <c r="A16" s="25" t="s">
        <v>30</v>
      </c>
      <c r="B16" s="9" t="s">
        <v>31</v>
      </c>
      <c r="C16" s="46">
        <f>SUM(C17:C19)</f>
        <v>3214988.8000000003</v>
      </c>
      <c r="D16" s="46">
        <f>SUM(D17:D19)</f>
        <v>4880041.4000000004</v>
      </c>
      <c r="E16" s="46">
        <f>SUM(E17:E19)</f>
        <v>4261564.0999999996</v>
      </c>
      <c r="F16" s="38">
        <f t="shared" si="1"/>
        <v>87.326392353966483</v>
      </c>
      <c r="G16" s="10">
        <f t="shared" si="3"/>
        <v>132.55299987359209</v>
      </c>
    </row>
    <row r="17" spans="1:12" ht="15.75" x14ac:dyDescent="0.25">
      <c r="A17" s="3" t="s">
        <v>7</v>
      </c>
      <c r="B17" s="6" t="s">
        <v>32</v>
      </c>
      <c r="C17" s="45">
        <v>2802729.2</v>
      </c>
      <c r="D17" s="45">
        <v>4033760</v>
      </c>
      <c r="E17" s="60">
        <v>3822717.8</v>
      </c>
      <c r="F17" s="19">
        <f t="shared" si="1"/>
        <v>94.768102217286099</v>
      </c>
      <c r="G17" s="20">
        <f t="shared" si="3"/>
        <v>136.39269180911234</v>
      </c>
      <c r="L17" s="11"/>
    </row>
    <row r="18" spans="1:12" ht="15.75" x14ac:dyDescent="0.25">
      <c r="A18" s="3" t="s">
        <v>8</v>
      </c>
      <c r="B18" s="6" t="s">
        <v>33</v>
      </c>
      <c r="C18" s="45">
        <v>410907.2</v>
      </c>
      <c r="D18" s="45">
        <v>846281.4</v>
      </c>
      <c r="E18" s="60">
        <v>436599.3</v>
      </c>
      <c r="F18" s="19">
        <f t="shared" si="1"/>
        <v>51.59032208435633</v>
      </c>
      <c r="G18" s="20">
        <f t="shared" si="3"/>
        <v>106.25253098509833</v>
      </c>
    </row>
    <row r="19" spans="1:12" ht="15.75" x14ac:dyDescent="0.25">
      <c r="A19" s="3" t="s">
        <v>45</v>
      </c>
      <c r="B19" s="6" t="s">
        <v>34</v>
      </c>
      <c r="C19" s="45">
        <v>1352.4</v>
      </c>
      <c r="D19" s="45">
        <v>0</v>
      </c>
      <c r="E19" s="60">
        <v>2247</v>
      </c>
      <c r="F19" s="19">
        <v>0</v>
      </c>
      <c r="G19" s="20">
        <f t="shared" si="3"/>
        <v>166.14906832298135</v>
      </c>
    </row>
    <row r="20" spans="1:12" s="27" customFormat="1" ht="15.75" x14ac:dyDescent="0.25">
      <c r="A20" s="25" t="s">
        <v>35</v>
      </c>
      <c r="B20" s="32"/>
      <c r="C20" s="46">
        <v>232894.9</v>
      </c>
      <c r="D20" s="46">
        <v>339448.3</v>
      </c>
      <c r="E20" s="62">
        <v>279530.40000000002</v>
      </c>
      <c r="F20" s="38">
        <f t="shared" si="1"/>
        <v>82.348445993101166</v>
      </c>
      <c r="G20" s="10">
        <f t="shared" si="3"/>
        <v>120.02426845757466</v>
      </c>
    </row>
    <row r="21" spans="1:12" s="35" customFormat="1" ht="16.5" thickBot="1" x14ac:dyDescent="0.3">
      <c r="A21" s="33" t="s">
        <v>9</v>
      </c>
      <c r="B21" s="34"/>
      <c r="C21" s="48">
        <v>661399.1</v>
      </c>
      <c r="D21" s="48">
        <v>749073.3</v>
      </c>
      <c r="E21" s="63">
        <v>786832.3</v>
      </c>
      <c r="F21" s="64">
        <f t="shared" si="1"/>
        <v>105.040761698488</v>
      </c>
      <c r="G21" s="64">
        <f t="shared" si="3"/>
        <v>118.96482774167671</v>
      </c>
    </row>
    <row r="22" spans="1:12" ht="20.45" customHeight="1" x14ac:dyDescent="0.25">
      <c r="A22" s="17" t="s">
        <v>10</v>
      </c>
      <c r="B22" s="18" t="s">
        <v>36</v>
      </c>
      <c r="C22" s="49">
        <v>7850715.0999999996</v>
      </c>
      <c r="D22" s="50">
        <v>8264224</v>
      </c>
      <c r="E22" s="21">
        <v>10063744.5</v>
      </c>
      <c r="F22" s="22">
        <f t="shared" si="1"/>
        <v>121.77482725540838</v>
      </c>
      <c r="G22" s="43">
        <f t="shared" si="3"/>
        <v>128.18888944269548</v>
      </c>
    </row>
    <row r="23" spans="1:12" s="35" customFormat="1" ht="36.75" customHeight="1" x14ac:dyDescent="0.25">
      <c r="A23" s="36" t="s">
        <v>11</v>
      </c>
      <c r="B23" s="37" t="s">
        <v>37</v>
      </c>
      <c r="C23" s="51">
        <f>SUM(C24:C27)</f>
        <v>7652929.7999999998</v>
      </c>
      <c r="D23" s="52">
        <v>8208274</v>
      </c>
      <c r="E23" s="52">
        <f t="shared" ref="E23" si="6">SUM(E24:E27)</f>
        <v>10184745.300000001</v>
      </c>
      <c r="F23" s="39">
        <f>E23/D23*100</f>
        <v>124.0790122259564</v>
      </c>
      <c r="G23" s="10">
        <f t="shared" si="3"/>
        <v>133.08295732700958</v>
      </c>
    </row>
    <row r="24" spans="1:12" ht="18.75" customHeight="1" x14ac:dyDescent="0.25">
      <c r="A24" s="12" t="s">
        <v>38</v>
      </c>
      <c r="B24" s="13" t="s">
        <v>39</v>
      </c>
      <c r="C24" s="53">
        <v>224001</v>
      </c>
      <c r="D24" s="54">
        <v>704263</v>
      </c>
      <c r="E24" s="19">
        <v>1259884.2</v>
      </c>
      <c r="F24" s="67">
        <f t="shared" si="1"/>
        <v>178.8939927271488</v>
      </c>
      <c r="G24" s="20">
        <f t="shared" si="3"/>
        <v>562.44579265271136</v>
      </c>
    </row>
    <row r="25" spans="1:12" ht="30" customHeight="1" x14ac:dyDescent="0.25">
      <c r="A25" s="12" t="s">
        <v>12</v>
      </c>
      <c r="B25" s="13" t="s">
        <v>40</v>
      </c>
      <c r="C25" s="53">
        <v>4254095</v>
      </c>
      <c r="D25" s="54">
        <v>3854928.8</v>
      </c>
      <c r="E25" s="19">
        <v>2239744.5</v>
      </c>
      <c r="F25" s="67">
        <f t="shared" si="1"/>
        <v>58.100800720366095</v>
      </c>
      <c r="G25" s="20">
        <f t="shared" si="3"/>
        <v>52.649141591807421</v>
      </c>
    </row>
    <row r="26" spans="1:12" ht="19.5" customHeight="1" x14ac:dyDescent="0.25">
      <c r="A26" s="12" t="s">
        <v>41</v>
      </c>
      <c r="B26" s="13" t="s">
        <v>42</v>
      </c>
      <c r="C26" s="53">
        <v>1862293.6</v>
      </c>
      <c r="D26" s="54">
        <v>2363803</v>
      </c>
      <c r="E26" s="19">
        <v>1797857.6</v>
      </c>
      <c r="F26" s="67">
        <f t="shared" si="1"/>
        <v>76.057844075838815</v>
      </c>
      <c r="G26" s="20">
        <f t="shared" si="3"/>
        <v>96.539965556451463</v>
      </c>
    </row>
    <row r="27" spans="1:12" ht="16.5" thickBot="1" x14ac:dyDescent="0.3">
      <c r="A27" s="40" t="s">
        <v>13</v>
      </c>
      <c r="B27" s="41" t="s">
        <v>43</v>
      </c>
      <c r="C27" s="55">
        <v>1312540.2</v>
      </c>
      <c r="D27" s="56">
        <v>1058636.3</v>
      </c>
      <c r="E27" s="23">
        <v>4887259</v>
      </c>
      <c r="F27" s="67">
        <f t="shared" si="1"/>
        <v>461.65609473244018</v>
      </c>
      <c r="G27" s="66">
        <f t="shared" si="3"/>
        <v>372.35118589129689</v>
      </c>
    </row>
    <row r="28" spans="1:12" x14ac:dyDescent="0.2">
      <c r="E28" s="7"/>
      <c r="F28" s="7"/>
      <c r="G28" s="7"/>
    </row>
  </sheetData>
  <mergeCells count="6">
    <mergeCell ref="G4:G5"/>
    <mergeCell ref="A2:G2"/>
    <mergeCell ref="A4:A5"/>
    <mergeCell ref="B4:B5"/>
    <mergeCell ref="C4:C5"/>
    <mergeCell ref="D4:F4"/>
  </mergeCells>
  <pageMargins left="0" right="0" top="0.19685039370078741" bottom="0.19685039370078741" header="0" footer="0.11811023622047245"/>
  <pageSetup paperSize="9" scale="79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Klimova EV.</cp:lastModifiedBy>
  <cp:lastPrinted>2018-05-29T07:05:18Z</cp:lastPrinted>
  <dcterms:created xsi:type="dcterms:W3CDTF">2016-06-14T14:48:33Z</dcterms:created>
  <dcterms:modified xsi:type="dcterms:W3CDTF">2018-11-27T09:43:06Z</dcterms:modified>
</cp:coreProperties>
</file>